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rhodes\Downloads\"/>
    </mc:Choice>
  </mc:AlternateContent>
  <xr:revisionPtr revIDLastSave="0" documentId="13_ncr:1_{D876323D-A311-4725-AD51-27ABD03C8D1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8" i="1" l="1"/>
  <c r="U18" i="1"/>
  <c r="V18" i="1"/>
  <c r="W18" i="1"/>
  <c r="T19" i="1"/>
  <c r="U19" i="1"/>
  <c r="V19" i="1"/>
  <c r="W19" i="1"/>
  <c r="T20" i="1"/>
  <c r="U20" i="1"/>
  <c r="V20" i="1"/>
  <c r="W20" i="1"/>
  <c r="T21" i="1"/>
  <c r="U21" i="1"/>
  <c r="V21" i="1"/>
  <c r="W21" i="1"/>
  <c r="T22" i="1"/>
  <c r="U22" i="1"/>
  <c r="V22" i="1"/>
  <c r="W22" i="1"/>
  <c r="T23" i="1"/>
  <c r="U23" i="1"/>
  <c r="V23" i="1"/>
  <c r="W23" i="1"/>
  <c r="T24" i="1"/>
  <c r="U24" i="1"/>
  <c r="V24" i="1"/>
  <c r="W24" i="1"/>
  <c r="T25" i="1"/>
  <c r="U25" i="1"/>
  <c r="V25" i="1"/>
  <c r="W25" i="1"/>
  <c r="T34" i="1"/>
  <c r="U34" i="1"/>
  <c r="V34" i="1"/>
  <c r="W34" i="1"/>
  <c r="T35" i="1"/>
  <c r="U35" i="1"/>
  <c r="V35" i="1"/>
  <c r="W35" i="1"/>
  <c r="T36" i="1"/>
  <c r="U36" i="1"/>
  <c r="V36" i="1"/>
  <c r="W36" i="1"/>
  <c r="T37" i="1"/>
  <c r="U37" i="1"/>
  <c r="V37" i="1"/>
  <c r="W37" i="1"/>
  <c r="T38" i="1"/>
  <c r="U38" i="1"/>
  <c r="V38" i="1"/>
  <c r="W38" i="1"/>
  <c r="T39" i="1"/>
  <c r="U39" i="1"/>
  <c r="V39" i="1"/>
  <c r="W39" i="1"/>
  <c r="T16" i="1"/>
  <c r="C16" i="1"/>
  <c r="C39" i="1"/>
  <c r="C38" i="1"/>
  <c r="C37" i="1"/>
  <c r="C36" i="1"/>
  <c r="C35" i="1"/>
  <c r="C34" i="1"/>
  <c r="C33" i="1"/>
  <c r="C32" i="1"/>
  <c r="F39" i="1"/>
  <c r="T33" i="1" s="1"/>
  <c r="F38" i="1"/>
  <c r="T32" i="1" s="1"/>
  <c r="F37" i="1"/>
  <c r="T31" i="1" s="1"/>
  <c r="F36" i="1"/>
  <c r="T30" i="1" s="1"/>
  <c r="F35" i="1"/>
  <c r="T29" i="1" s="1"/>
  <c r="F34" i="1"/>
  <c r="T28" i="1" s="1"/>
  <c r="F33" i="1"/>
  <c r="T27" i="1" s="1"/>
  <c r="F32" i="1"/>
  <c r="T26" i="1" s="1"/>
  <c r="L39" i="1"/>
  <c r="V33" i="1" s="1"/>
  <c r="L38" i="1"/>
  <c r="V32" i="1" s="1"/>
  <c r="L37" i="1"/>
  <c r="V31" i="1" s="1"/>
  <c r="L36" i="1"/>
  <c r="V30" i="1" s="1"/>
  <c r="L35" i="1"/>
  <c r="V29" i="1" s="1"/>
  <c r="L34" i="1"/>
  <c r="V28" i="1" s="1"/>
  <c r="L33" i="1"/>
  <c r="V27" i="1" s="1"/>
  <c r="L32" i="1"/>
  <c r="V26" i="1" s="1"/>
  <c r="O39" i="1"/>
  <c r="W33" i="1" s="1"/>
  <c r="O38" i="1"/>
  <c r="W32" i="1" s="1"/>
  <c r="O37" i="1"/>
  <c r="W31" i="1" s="1"/>
  <c r="O36" i="1"/>
  <c r="W30" i="1" s="1"/>
  <c r="O35" i="1"/>
  <c r="W29" i="1" s="1"/>
  <c r="O34" i="1"/>
  <c r="W28" i="1" s="1"/>
  <c r="O33" i="1"/>
  <c r="W27" i="1" s="1"/>
  <c r="O32" i="1"/>
  <c r="W26" i="1" s="1"/>
  <c r="C23" i="1"/>
  <c r="C22" i="1"/>
  <c r="C21" i="1"/>
  <c r="C20" i="1"/>
  <c r="C19" i="1"/>
  <c r="C18" i="1"/>
  <c r="C17" i="1"/>
  <c r="F23" i="1"/>
  <c r="T17" i="1" s="1"/>
  <c r="F22" i="1"/>
  <c r="F21" i="1"/>
  <c r="T15" i="1" s="1"/>
  <c r="F20" i="1"/>
  <c r="T14" i="1" s="1"/>
  <c r="F19" i="1"/>
  <c r="T13" i="1" s="1"/>
  <c r="F18" i="1"/>
  <c r="T12" i="1" s="1"/>
  <c r="F17" i="1"/>
  <c r="T11" i="1" s="1"/>
  <c r="F16" i="1"/>
  <c r="T10" i="1" s="1"/>
  <c r="L23" i="1"/>
  <c r="V17" i="1" s="1"/>
  <c r="L22" i="1"/>
  <c r="V16" i="1" s="1"/>
  <c r="L21" i="1"/>
  <c r="V15" i="1" s="1"/>
  <c r="L20" i="1"/>
  <c r="V14" i="1" s="1"/>
  <c r="L19" i="1"/>
  <c r="V13" i="1" s="1"/>
  <c r="L18" i="1"/>
  <c r="V12" i="1" s="1"/>
  <c r="L17" i="1"/>
  <c r="V11" i="1" s="1"/>
  <c r="L16" i="1"/>
  <c r="V10" i="1" s="1"/>
  <c r="O23" i="1"/>
  <c r="W17" i="1" s="1"/>
  <c r="O22" i="1"/>
  <c r="W16" i="1" s="1"/>
  <c r="O21" i="1"/>
  <c r="W15" i="1" s="1"/>
  <c r="O20" i="1"/>
  <c r="W14" i="1" s="1"/>
  <c r="O19" i="1"/>
  <c r="W13" i="1" s="1"/>
  <c r="O18" i="1"/>
  <c r="W12" i="1" s="1"/>
  <c r="O17" i="1"/>
  <c r="W11" i="1" s="1"/>
  <c r="O16" i="1"/>
  <c r="W10" i="1" s="1"/>
  <c r="I39" i="1"/>
  <c r="U33" i="1" s="1"/>
  <c r="I37" i="1"/>
  <c r="U31" i="1" s="1"/>
  <c r="I35" i="1"/>
  <c r="U29" i="1" s="1"/>
  <c r="I33" i="1"/>
  <c r="U27" i="1" s="1"/>
  <c r="I38" i="1"/>
  <c r="U32" i="1" s="1"/>
  <c r="I36" i="1"/>
  <c r="U30" i="1" s="1"/>
  <c r="I34" i="1"/>
  <c r="U28" i="1" s="1"/>
  <c r="I32" i="1"/>
  <c r="U26" i="1" s="1"/>
  <c r="I21" i="1"/>
  <c r="U15" i="1" s="1"/>
  <c r="I23" i="1"/>
  <c r="X17" i="1" s="1"/>
  <c r="I17" i="1"/>
  <c r="U11" i="1" s="1"/>
  <c r="I20" i="1"/>
  <c r="U14" i="1" s="1"/>
  <c r="I16" i="1"/>
  <c r="U10" i="1" s="1"/>
  <c r="I18" i="1"/>
  <c r="U12" i="1" s="1"/>
  <c r="I22" i="1"/>
  <c r="U16" i="1" s="1"/>
  <c r="I19" i="1"/>
  <c r="U13" i="1" s="1"/>
  <c r="X16" i="1" l="1"/>
  <c r="X15" i="1"/>
  <c r="X14" i="1"/>
  <c r="X13" i="1"/>
  <c r="U17" i="1"/>
  <c r="X12" i="1"/>
  <c r="X11" i="1"/>
  <c r="X10" i="1"/>
</calcChain>
</file>

<file path=xl/sharedStrings.xml><?xml version="1.0" encoding="utf-8"?>
<sst xmlns="http://schemas.openxmlformats.org/spreadsheetml/2006/main" count="143" uniqueCount="26">
  <si>
    <t>Child Nutrition Programs</t>
  </si>
  <si>
    <t>Error-Prone Guidelines</t>
  </si>
  <si>
    <t xml:space="preserve">The following are the error-prone guidelines to be used by child nutrition program operators when determining whether an income application is error-prone. </t>
  </si>
  <si>
    <t>FREE</t>
  </si>
  <si>
    <t>How often was income received</t>
  </si>
  <si>
    <t>Weekly</t>
  </si>
  <si>
    <t>Bi-Weekly</t>
  </si>
  <si>
    <t>2x Month</t>
  </si>
  <si>
    <t>Monthly</t>
  </si>
  <si>
    <t>Annually</t>
  </si>
  <si>
    <t>Household Size</t>
  </si>
  <si>
    <t>Min Amount</t>
  </si>
  <si>
    <t>-</t>
  </si>
  <si>
    <t>Max Amount</t>
  </si>
  <si>
    <t>to</t>
  </si>
  <si>
    <t>REDUCED</t>
  </si>
  <si>
    <t xml:space="preserve">Weekly </t>
  </si>
  <si>
    <t>Error-Prone Applications: Calculating the Range</t>
  </si>
  <si>
    <r>
      <t xml:space="preserve">Error-prone applications are those applications where income falls between the income eligibility limits and </t>
    </r>
    <r>
      <rPr>
        <u/>
        <sz val="11"/>
        <rFont val="Arial"/>
        <family val="2"/>
      </rPr>
      <t>$23.07</t>
    </r>
    <r>
      <rPr>
        <sz val="11"/>
        <rFont val="Arial"/>
        <family val="2"/>
      </rPr>
      <t xml:space="preserve"> of the income eligibility limits for weekly.</t>
    </r>
  </si>
  <si>
    <r>
      <t xml:space="preserve">Error-prone applications are those applications where income falls between the income eligibility limits and </t>
    </r>
    <r>
      <rPr>
        <u/>
        <sz val="11"/>
        <rFont val="Arial"/>
        <family val="2"/>
      </rPr>
      <t>$46.15</t>
    </r>
    <r>
      <rPr>
        <sz val="11"/>
        <rFont val="Arial"/>
        <family val="2"/>
      </rPr>
      <t xml:space="preserve"> of the income eligibility limits for every 2 weeks.</t>
    </r>
  </si>
  <si>
    <r>
      <t xml:space="preserve">Error-prone applications are those applications where income falls between the income eligibility limits and </t>
    </r>
    <r>
      <rPr>
        <u/>
        <sz val="11"/>
        <rFont val="Arial"/>
        <family val="2"/>
      </rPr>
      <t>$50</t>
    </r>
    <r>
      <rPr>
        <sz val="11"/>
        <rFont val="Arial"/>
        <family val="2"/>
      </rPr>
      <t xml:space="preserve"> of the income eligibility limits for twice per month.</t>
    </r>
  </si>
  <si>
    <r>
      <t xml:space="preserve">Error-prone applications are those applications where income falls between the income eligibility limits and </t>
    </r>
    <r>
      <rPr>
        <u/>
        <sz val="11"/>
        <rFont val="Arial"/>
        <family val="2"/>
      </rPr>
      <t>$100</t>
    </r>
    <r>
      <rPr>
        <sz val="11"/>
        <rFont val="Arial"/>
        <family val="2"/>
      </rPr>
      <t xml:space="preserve"> of the income eligibility limits for monthly income. </t>
    </r>
  </si>
  <si>
    <r>
      <t xml:space="preserve">Error-prone applications are those applications where income falls between the income eligibility limits and </t>
    </r>
    <r>
      <rPr>
        <u/>
        <sz val="11"/>
        <rFont val="Arial"/>
        <family val="2"/>
      </rPr>
      <t>$1,200</t>
    </r>
    <r>
      <rPr>
        <sz val="11"/>
        <rFont val="Arial"/>
        <family val="2"/>
      </rPr>
      <t xml:space="preserve"> of the income eligibility limits for annual income. </t>
    </r>
  </si>
  <si>
    <t>USDA is an equal opportunity provider, employer, and lender.</t>
  </si>
  <si>
    <t>Effective July 1, 2026 - June 30, 2027</t>
  </si>
  <si>
    <t>June 2026  |  Health and Nutrition Services  |  Arizona Department of Education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</si>
</sst>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0"/>
      <color theme="0"/>
      <name val="Montserrat"/>
    </font>
    <font>
      <b/>
      <sz val="36"/>
      <color theme="0"/>
      <name val="Montserrat Black"/>
    </font>
    <font>
      <sz val="16"/>
      <color theme="0"/>
      <name val="Montserrat"/>
    </font>
    <font>
      <sz val="11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sz val="11"/>
      <color theme="0"/>
      <name val="Arial"/>
      <family val="2"/>
    </font>
    <font>
      <sz val="11"/>
      <color theme="1"/>
      <name val="Calibri"/>
      <family val="2"/>
      <scheme val="minor"/>
    </font>
    <font>
      <sz val="12"/>
      <color rgb="FF202124"/>
      <name val="Roboto"/>
    </font>
    <font>
      <sz val="12"/>
      <name val="Arial"/>
      <family val="2"/>
    </font>
    <font>
      <b/>
      <sz val="11"/>
      <color theme="0"/>
      <name val="Arial Black"/>
      <family val="2"/>
    </font>
    <font>
      <b/>
      <sz val="11"/>
      <color theme="0"/>
      <name val="Arial"/>
      <family val="2"/>
    </font>
    <font>
      <b/>
      <sz val="11"/>
      <name val="Arial"/>
      <family val="2"/>
    </font>
    <font>
      <u/>
      <sz val="11"/>
      <name val="Arial"/>
      <family val="2"/>
    </font>
    <font>
      <sz val="11"/>
      <color theme="0"/>
      <name val="Montserrat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D72"/>
        <bgColor indexed="64"/>
      </patternFill>
    </fill>
    <fill>
      <patternFill patternType="solid">
        <fgColor rgb="FFCB6015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106">
    <xf numFmtId="0" fontId="0" fillId="0" borderId="0" xfId="0"/>
    <xf numFmtId="0" fontId="2" fillId="0" borderId="0" xfId="0" applyFont="1"/>
    <xf numFmtId="0" fontId="7" fillId="2" borderId="0" xfId="0" applyFont="1" applyFill="1"/>
    <xf numFmtId="0" fontId="8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vertical="center" wrapText="1"/>
    </xf>
    <xf numFmtId="0" fontId="7" fillId="0" borderId="0" xfId="0" applyFont="1"/>
    <xf numFmtId="0" fontId="10" fillId="2" borderId="0" xfId="0" applyFont="1" applyFill="1"/>
    <xf numFmtId="0" fontId="10" fillId="0" borderId="0" xfId="0" applyFont="1" applyAlignment="1">
      <alignment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8" fillId="2" borderId="0" xfId="0" applyFont="1" applyFill="1"/>
    <xf numFmtId="0" fontId="8" fillId="2" borderId="0" xfId="0" applyFont="1" applyFill="1" applyAlignment="1">
      <alignment horizontal="center"/>
    </xf>
    <xf numFmtId="0" fontId="3" fillId="3" borderId="0" xfId="0" applyFont="1" applyFill="1"/>
    <xf numFmtId="0" fontId="1" fillId="3" borderId="0" xfId="0" applyFont="1" applyFill="1"/>
    <xf numFmtId="0" fontId="11" fillId="3" borderId="0" xfId="0" applyFont="1" applyFill="1"/>
    <xf numFmtId="0" fontId="10" fillId="4" borderId="6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 wrapText="1"/>
    </xf>
    <xf numFmtId="0" fontId="13" fillId="0" borderId="0" xfId="0" applyFont="1"/>
    <xf numFmtId="43" fontId="13" fillId="0" borderId="0" xfId="1" applyFont="1"/>
    <xf numFmtId="0" fontId="14" fillId="2" borderId="0" xfId="0" applyFont="1" applyFill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/>
    </xf>
    <xf numFmtId="4" fontId="7" fillId="2" borderId="14" xfId="0" applyNumberFormat="1" applyFont="1" applyFill="1" applyBorder="1" applyAlignment="1">
      <alignment horizontal="center" vertical="center"/>
    </xf>
    <xf numFmtId="4" fontId="7" fillId="2" borderId="15" xfId="0" applyNumberFormat="1" applyFont="1" applyFill="1" applyBorder="1" applyAlignment="1">
      <alignment horizontal="center" vertical="center"/>
    </xf>
    <xf numFmtId="3" fontId="7" fillId="2" borderId="16" xfId="0" applyNumberFormat="1" applyFont="1" applyFill="1" applyBorder="1" applyAlignment="1">
      <alignment horizontal="center" vertical="center"/>
    </xf>
    <xf numFmtId="3" fontId="7" fillId="2" borderId="14" xfId="0" applyNumberFormat="1" applyFont="1" applyFill="1" applyBorder="1" applyAlignment="1">
      <alignment horizontal="center" vertical="center"/>
    </xf>
    <xf numFmtId="3" fontId="7" fillId="2" borderId="15" xfId="0" applyNumberFormat="1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4" fontId="7" fillId="2" borderId="22" xfId="0" applyNumberFormat="1" applyFont="1" applyFill="1" applyBorder="1" applyAlignment="1">
      <alignment horizontal="center" vertical="center"/>
    </xf>
    <xf numFmtId="4" fontId="7" fillId="2" borderId="25" xfId="0" applyNumberFormat="1" applyFont="1" applyFill="1" applyBorder="1" applyAlignment="1">
      <alignment horizontal="center" vertical="center"/>
    </xf>
    <xf numFmtId="3" fontId="7" fillId="2" borderId="27" xfId="0" applyNumberFormat="1" applyFont="1" applyFill="1" applyBorder="1" applyAlignment="1">
      <alignment horizontal="center" vertical="center"/>
    </xf>
    <xf numFmtId="3" fontId="7" fillId="2" borderId="22" xfId="0" applyNumberFormat="1" applyFont="1" applyFill="1" applyBorder="1" applyAlignment="1">
      <alignment horizontal="center" vertical="center"/>
    </xf>
    <xf numFmtId="3" fontId="7" fillId="2" borderId="25" xfId="0" applyNumberFormat="1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4" fontId="7" fillId="2" borderId="3" xfId="0" applyNumberFormat="1" applyFont="1" applyFill="1" applyBorder="1" applyAlignment="1">
      <alignment horizontal="center" vertical="center"/>
    </xf>
    <xf numFmtId="4" fontId="7" fillId="2" borderId="4" xfId="0" applyNumberFormat="1" applyFont="1" applyFill="1" applyBorder="1" applyAlignment="1">
      <alignment horizontal="center" vertical="center"/>
    </xf>
    <xf numFmtId="3" fontId="7" fillId="2" borderId="5" xfId="0" applyNumberFormat="1" applyFont="1" applyFill="1" applyBorder="1" applyAlignment="1">
      <alignment horizontal="center" vertical="center"/>
    </xf>
    <xf numFmtId="3" fontId="7" fillId="2" borderId="3" xfId="0" applyNumberFormat="1" applyFont="1" applyFill="1" applyBorder="1" applyAlignment="1">
      <alignment horizontal="center" vertical="center"/>
    </xf>
    <xf numFmtId="3" fontId="7" fillId="2" borderId="4" xfId="0" applyNumberFormat="1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4" fontId="7" fillId="2" borderId="21" xfId="0" applyNumberFormat="1" applyFont="1" applyFill="1" applyBorder="1" applyAlignment="1">
      <alignment horizontal="center" vertical="center"/>
    </xf>
    <xf numFmtId="4" fontId="7" fillId="2" borderId="24" xfId="0" applyNumberFormat="1" applyFont="1" applyFill="1" applyBorder="1" applyAlignment="1">
      <alignment horizontal="center" vertical="center"/>
    </xf>
    <xf numFmtId="3" fontId="7" fillId="2" borderId="26" xfId="0" applyNumberFormat="1" applyFont="1" applyFill="1" applyBorder="1" applyAlignment="1">
      <alignment horizontal="center" vertical="center"/>
    </xf>
    <xf numFmtId="3" fontId="7" fillId="2" borderId="21" xfId="0" applyNumberFormat="1" applyFont="1" applyFill="1" applyBorder="1" applyAlignment="1">
      <alignment horizontal="center" vertical="center"/>
    </xf>
    <xf numFmtId="3" fontId="7" fillId="2" borderId="24" xfId="0" applyNumberFormat="1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4" fontId="7" fillId="2" borderId="23" xfId="0" applyNumberFormat="1" applyFont="1" applyFill="1" applyBorder="1" applyAlignment="1">
      <alignment horizontal="center" vertical="center"/>
    </xf>
    <xf numFmtId="4" fontId="7" fillId="2" borderId="28" xfId="0" applyNumberFormat="1" applyFont="1" applyFill="1" applyBorder="1" applyAlignment="1">
      <alignment horizontal="center" vertical="center"/>
    </xf>
    <xf numFmtId="3" fontId="7" fillId="2" borderId="29" xfId="0" applyNumberFormat="1" applyFont="1" applyFill="1" applyBorder="1" applyAlignment="1">
      <alignment horizontal="center" vertical="center"/>
    </xf>
    <xf numFmtId="3" fontId="7" fillId="2" borderId="23" xfId="0" applyNumberFormat="1" applyFont="1" applyFill="1" applyBorder="1" applyAlignment="1">
      <alignment horizontal="center" vertical="center"/>
    </xf>
    <xf numFmtId="3" fontId="7" fillId="2" borderId="28" xfId="0" applyNumberFormat="1" applyFont="1" applyFill="1" applyBorder="1" applyAlignment="1">
      <alignment horizontal="center" vertical="center"/>
    </xf>
    <xf numFmtId="0" fontId="3" fillId="2" borderId="0" xfId="0" applyFont="1" applyFill="1"/>
    <xf numFmtId="0" fontId="1" fillId="2" borderId="0" xfId="0" applyFont="1" applyFill="1"/>
    <xf numFmtId="0" fontId="19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14" fillId="2" borderId="0" xfId="0" applyFont="1" applyFill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/>
    </xf>
    <xf numFmtId="0" fontId="17" fillId="2" borderId="12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left" vertical="center" wrapText="1"/>
    </xf>
    <xf numFmtId="0" fontId="7" fillId="2" borderId="12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0" fillId="4" borderId="6" xfId="0" applyFont="1" applyFill="1" applyBorder="1" applyAlignment="1">
      <alignment horizontal="center"/>
    </xf>
    <xf numFmtId="0" fontId="10" fillId="4" borderId="7" xfId="0" applyFont="1" applyFill="1" applyBorder="1" applyAlignment="1">
      <alignment horizontal="center"/>
    </xf>
    <xf numFmtId="0" fontId="10" fillId="4" borderId="8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 vertical="top"/>
    </xf>
    <xf numFmtId="0" fontId="9" fillId="3" borderId="4" xfId="0" applyFont="1" applyFill="1" applyBorder="1" applyAlignment="1">
      <alignment horizontal="center" vertical="top"/>
    </xf>
    <xf numFmtId="0" fontId="9" fillId="3" borderId="5" xfId="0" applyFont="1" applyFill="1" applyBorder="1" applyAlignment="1">
      <alignment horizontal="center" vertical="top"/>
    </xf>
    <xf numFmtId="0" fontId="15" fillId="3" borderId="1" xfId="0" applyFont="1" applyFill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15" fillId="3" borderId="2" xfId="0" applyFont="1" applyFill="1" applyBorder="1" applyAlignment="1">
      <alignment horizontal="center"/>
    </xf>
    <xf numFmtId="0" fontId="15" fillId="3" borderId="10" xfId="0" applyFont="1" applyFill="1" applyBorder="1" applyAlignment="1">
      <alignment horizontal="center"/>
    </xf>
    <xf numFmtId="0" fontId="15" fillId="3" borderId="11" xfId="0" applyFont="1" applyFill="1" applyBorder="1" applyAlignment="1">
      <alignment horizontal="center"/>
    </xf>
    <xf numFmtId="0" fontId="15" fillId="3" borderId="12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center" vertical="top"/>
    </xf>
    <xf numFmtId="0" fontId="16" fillId="3" borderId="10" xfId="0" applyFont="1" applyFill="1" applyBorder="1" applyAlignment="1">
      <alignment horizontal="center" vertical="center" wrapText="1"/>
    </xf>
    <xf numFmtId="0" fontId="16" fillId="3" borderId="11" xfId="0" applyFont="1" applyFill="1" applyBorder="1" applyAlignment="1">
      <alignment horizontal="center" vertical="center" wrapText="1"/>
    </xf>
    <xf numFmtId="0" fontId="16" fillId="3" borderId="12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0" xfId="0" applyFont="1" applyFill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CB6015"/>
      <color rgb="FF002D72"/>
      <color rgb="FFFCAF17"/>
      <color rgb="FF012169"/>
      <color rgb="FFFACF1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58"/>
  <sheetViews>
    <sheetView showGridLines="0" tabSelected="1" view="pageLayout" zoomScale="48" zoomScaleNormal="100" zoomScalePageLayoutView="48" workbookViewId="0">
      <selection activeCell="B7" sqref="B7:Q7"/>
    </sheetView>
  </sheetViews>
  <sheetFormatPr defaultColWidth="9.1796875" defaultRowHeight="14.5" x14ac:dyDescent="0.35"/>
  <cols>
    <col min="1" max="1" width="7.81640625" style="1" customWidth="1"/>
    <col min="2" max="2" width="10.26953125" style="1" customWidth="1"/>
    <col min="3" max="3" width="10" style="1" customWidth="1"/>
    <col min="4" max="4" width="1.81640625" style="1" customWidth="1"/>
    <col min="5" max="5" width="8.7265625" style="1" customWidth="1"/>
    <col min="6" max="6" width="9.81640625" style="1" customWidth="1"/>
    <col min="7" max="7" width="1.81640625" style="1" customWidth="1"/>
    <col min="8" max="8" width="8.54296875" style="1" customWidth="1"/>
    <col min="9" max="9" width="8.7265625" style="1" customWidth="1"/>
    <col min="10" max="10" width="1.81640625" style="1" customWidth="1"/>
    <col min="11" max="12" width="8.7265625" style="1" customWidth="1"/>
    <col min="13" max="13" width="1.81640625" style="1" customWidth="1"/>
    <col min="14" max="14" width="9.1796875" style="1" customWidth="1"/>
    <col min="15" max="15" width="10.453125" style="1" customWidth="1"/>
    <col min="16" max="16" width="1.81640625" style="1" customWidth="1"/>
    <col min="17" max="17" width="10.453125" style="1" customWidth="1"/>
    <col min="18" max="18" width="8" style="1" customWidth="1"/>
    <col min="19" max="19" width="36.81640625" style="1" bestFit="1" customWidth="1"/>
    <col min="20" max="20" width="173.1796875" style="1" hidden="1" customWidth="1"/>
    <col min="21" max="25" width="0" style="1" hidden="1" customWidth="1"/>
    <col min="26" max="16384" width="9.1796875" style="1"/>
  </cols>
  <sheetData>
    <row r="1" spans="1:24" ht="9" customHeight="1" x14ac:dyDescent="0.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24" ht="30" x14ac:dyDescent="0.8">
      <c r="A2" s="57" t="s">
        <v>0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</row>
    <row r="3" spans="1:24" ht="40.5" customHeight="1" x14ac:dyDescent="0.35">
      <c r="A3" s="105" t="s">
        <v>1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</row>
    <row r="4" spans="1:24" ht="24" x14ac:dyDescent="0.35">
      <c r="A4" s="95" t="s">
        <v>24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</row>
    <row r="5" spans="1:24" ht="9" customHeight="1" x14ac:dyDescent="0.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5"/>
    </row>
    <row r="6" spans="1:24" ht="9" customHeight="1" x14ac:dyDescent="0.6">
      <c r="A6" s="54"/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5"/>
    </row>
    <row r="7" spans="1:24" ht="46.5" customHeight="1" x14ac:dyDescent="0.35">
      <c r="A7" s="2"/>
      <c r="B7" s="58" t="s">
        <v>2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4"/>
    </row>
    <row r="8" spans="1:24" ht="9.75" customHeight="1" thickBot="1" x14ac:dyDescent="0.4">
      <c r="A8" s="2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4"/>
    </row>
    <row r="9" spans="1:24" ht="17" x14ac:dyDescent="0.5">
      <c r="A9" s="3"/>
      <c r="B9" s="5"/>
      <c r="C9" s="90" t="s">
        <v>3</v>
      </c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2"/>
      <c r="R9" s="5"/>
    </row>
    <row r="10" spans="1:24" ht="15.75" customHeight="1" thickBot="1" x14ac:dyDescent="0.4">
      <c r="A10" s="3"/>
      <c r="B10" s="5"/>
      <c r="C10" s="84" t="s">
        <v>4</v>
      </c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6"/>
      <c r="R10" s="5"/>
      <c r="S10" s="22"/>
      <c r="T10" s="22" t="str">
        <f>F16&amp;" "&amp;G16&amp;" "&amp;H16</f>
        <v>751.85 to 798</v>
      </c>
      <c r="U10" s="22" t="str">
        <f>I16&amp;" "&amp;J16&amp;" "&amp;K16</f>
        <v>815 to 865</v>
      </c>
      <c r="V10" s="22" t="str">
        <f>L16&amp;" "&amp;M16&amp;" "&amp;N16</f>
        <v>1629 to 1729</v>
      </c>
      <c r="W10" s="22" t="str">
        <f>O16&amp;" "&amp;P16&amp;" "&amp;Q16</f>
        <v>19548 to 20748</v>
      </c>
      <c r="X10" s="21" t="str">
        <f>H16&amp;" "&amp;I16&amp;" "&amp;J16</f>
        <v>798 815 to</v>
      </c>
    </row>
    <row r="11" spans="1:24" ht="3" customHeight="1" thickBot="1" x14ac:dyDescent="0.4">
      <c r="A11" s="3"/>
      <c r="B11" s="6"/>
      <c r="C11" s="81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3"/>
      <c r="R11" s="5"/>
      <c r="S11" s="22"/>
      <c r="T11" s="22" t="str">
        <f t="shared" ref="T11:T18" si="0">F17&amp;" "&amp;G17&amp;" "&amp;H17</f>
        <v>1035.85 to 1082</v>
      </c>
      <c r="U11" s="22" t="str">
        <f t="shared" ref="U11:U18" si="1">I17&amp;" "&amp;J17&amp;" "&amp;K17</f>
        <v>1123 to 1173</v>
      </c>
      <c r="V11" s="22" t="str">
        <f t="shared" ref="V11:V18" si="2">L17&amp;" "&amp;M17&amp;" "&amp;N17</f>
        <v>2245 to 2345</v>
      </c>
      <c r="W11" s="22" t="str">
        <f t="shared" ref="W11:W18" si="3">O17&amp;" "&amp;P17&amp;" "&amp;Q17</f>
        <v>26932 to 28132</v>
      </c>
      <c r="X11" s="21" t="str">
        <f t="shared" ref="X11:X17" si="4">H17&amp;" "&amp;I17&amp;" "&amp;J17</f>
        <v>1082 1123 to</v>
      </c>
    </row>
    <row r="12" spans="1:24" ht="15.5" x14ac:dyDescent="0.35">
      <c r="A12" s="2"/>
      <c r="B12" s="5"/>
      <c r="C12" s="71" t="s">
        <v>5</v>
      </c>
      <c r="D12" s="72"/>
      <c r="E12" s="73"/>
      <c r="F12" s="77" t="s">
        <v>6</v>
      </c>
      <c r="G12" s="78"/>
      <c r="H12" s="78"/>
      <c r="I12" s="71" t="s">
        <v>7</v>
      </c>
      <c r="J12" s="72"/>
      <c r="K12" s="72"/>
      <c r="L12" s="71" t="s">
        <v>8</v>
      </c>
      <c r="M12" s="72"/>
      <c r="N12" s="72"/>
      <c r="O12" s="71" t="s">
        <v>9</v>
      </c>
      <c r="P12" s="72"/>
      <c r="Q12" s="73"/>
      <c r="R12" s="5"/>
      <c r="S12" s="22"/>
      <c r="T12" s="22" t="str">
        <f t="shared" si="0"/>
        <v>1319.85 to 1366</v>
      </c>
      <c r="U12" s="22" t="str">
        <f t="shared" si="1"/>
        <v>1430 to 1480</v>
      </c>
      <c r="V12" s="22" t="str">
        <f t="shared" si="2"/>
        <v>2860 to 2960</v>
      </c>
      <c r="W12" s="22" t="str">
        <f t="shared" si="3"/>
        <v>34316 to 35516</v>
      </c>
      <c r="X12" s="21" t="str">
        <f t="shared" si="4"/>
        <v>1366 1430 to</v>
      </c>
    </row>
    <row r="13" spans="1:24" ht="16" thickBot="1" x14ac:dyDescent="0.4">
      <c r="A13" s="2"/>
      <c r="B13" s="5"/>
      <c r="C13" s="74"/>
      <c r="D13" s="75"/>
      <c r="E13" s="76"/>
      <c r="F13" s="79"/>
      <c r="G13" s="80"/>
      <c r="H13" s="80"/>
      <c r="I13" s="74"/>
      <c r="J13" s="75"/>
      <c r="K13" s="75"/>
      <c r="L13" s="74"/>
      <c r="M13" s="75"/>
      <c r="N13" s="75"/>
      <c r="O13" s="74"/>
      <c r="P13" s="75"/>
      <c r="Q13" s="76"/>
      <c r="R13" s="5"/>
      <c r="S13" s="22"/>
      <c r="T13" s="22" t="str">
        <f t="shared" si="0"/>
        <v>1603.85 to 1650</v>
      </c>
      <c r="U13" s="22" t="str">
        <f t="shared" si="1"/>
        <v>1738 to 1788</v>
      </c>
      <c r="V13" s="22" t="str">
        <f t="shared" si="2"/>
        <v>3475 to 3575</v>
      </c>
      <c r="W13" s="22" t="str">
        <f t="shared" si="3"/>
        <v>41700 to 42900</v>
      </c>
      <c r="X13" s="21" t="str">
        <f t="shared" si="4"/>
        <v>1650 1738 to</v>
      </c>
    </row>
    <row r="14" spans="1:24" ht="3" customHeight="1" thickBot="1" x14ac:dyDescent="0.4">
      <c r="A14" s="2"/>
      <c r="B14" s="7"/>
      <c r="C14" s="17"/>
      <c r="D14" s="18"/>
      <c r="E14" s="18"/>
      <c r="F14" s="19"/>
      <c r="G14" s="19"/>
      <c r="H14" s="19"/>
      <c r="I14" s="18"/>
      <c r="J14" s="18"/>
      <c r="K14" s="18"/>
      <c r="L14" s="18"/>
      <c r="M14" s="18"/>
      <c r="N14" s="18"/>
      <c r="O14" s="18"/>
      <c r="P14" s="18"/>
      <c r="Q14" s="20"/>
      <c r="R14" s="5"/>
      <c r="S14" s="22"/>
      <c r="T14" s="22" t="str">
        <f t="shared" si="0"/>
        <v>1887.85 to 1934</v>
      </c>
      <c r="U14" s="22" t="str">
        <f t="shared" si="1"/>
        <v>2046 to 2096</v>
      </c>
      <c r="V14" s="22" t="str">
        <f t="shared" si="2"/>
        <v>4091 to 4191</v>
      </c>
      <c r="W14" s="22" t="str">
        <f t="shared" si="3"/>
        <v>49084 to 50284</v>
      </c>
      <c r="X14" s="21" t="str">
        <f t="shared" si="4"/>
        <v>1934 2046 to</v>
      </c>
    </row>
    <row r="15" spans="1:24" ht="31.5" customHeight="1" thickBot="1" x14ac:dyDescent="0.4">
      <c r="A15" s="2"/>
      <c r="B15" s="8" t="s">
        <v>10</v>
      </c>
      <c r="C15" s="9" t="s">
        <v>11</v>
      </c>
      <c r="D15" s="10" t="s">
        <v>12</v>
      </c>
      <c r="E15" s="11" t="s">
        <v>13</v>
      </c>
      <c r="F15" s="9" t="s">
        <v>11</v>
      </c>
      <c r="G15" s="10" t="s">
        <v>12</v>
      </c>
      <c r="H15" s="11" t="s">
        <v>13</v>
      </c>
      <c r="I15" s="9" t="s">
        <v>11</v>
      </c>
      <c r="J15" s="10" t="s">
        <v>12</v>
      </c>
      <c r="K15" s="11" t="s">
        <v>13</v>
      </c>
      <c r="L15" s="9" t="s">
        <v>11</v>
      </c>
      <c r="M15" s="10" t="s">
        <v>12</v>
      </c>
      <c r="N15" s="11" t="s">
        <v>13</v>
      </c>
      <c r="O15" s="9" t="s">
        <v>11</v>
      </c>
      <c r="P15" s="10" t="s">
        <v>12</v>
      </c>
      <c r="Q15" s="11" t="s">
        <v>13</v>
      </c>
      <c r="R15" s="5"/>
      <c r="S15" s="22"/>
      <c r="T15" s="22" t="str">
        <f t="shared" si="0"/>
        <v>2171.85 to 2218</v>
      </c>
      <c r="U15" s="22" t="str">
        <f t="shared" si="1"/>
        <v>2353 to 2403</v>
      </c>
      <c r="V15" s="22" t="str">
        <f t="shared" si="2"/>
        <v>4706 to 4806</v>
      </c>
      <c r="W15" s="22" t="str">
        <f t="shared" si="3"/>
        <v>56468 to 57668</v>
      </c>
      <c r="X15" s="21" t="str">
        <f t="shared" si="4"/>
        <v>2218 2353 to</v>
      </c>
    </row>
    <row r="16" spans="1:24" ht="15.5" x14ac:dyDescent="0.35">
      <c r="A16" s="2"/>
      <c r="B16" s="24">
        <v>1</v>
      </c>
      <c r="C16" s="25">
        <f>E16-23.07</f>
        <v>375.93</v>
      </c>
      <c r="D16" s="26" t="s">
        <v>14</v>
      </c>
      <c r="E16" s="27">
        <v>399</v>
      </c>
      <c r="F16" s="25">
        <f t="shared" ref="F16:F23" si="5">H16-46.15</f>
        <v>751.85</v>
      </c>
      <c r="G16" s="26" t="s">
        <v>14</v>
      </c>
      <c r="H16" s="27">
        <v>798</v>
      </c>
      <c r="I16" s="28">
        <f t="shared" ref="I16:I23" si="6">K16-50</f>
        <v>815</v>
      </c>
      <c r="J16" s="29" t="s">
        <v>14</v>
      </c>
      <c r="K16" s="27">
        <v>865</v>
      </c>
      <c r="L16" s="28">
        <f t="shared" ref="L16:L23" si="7">N16-100</f>
        <v>1629</v>
      </c>
      <c r="M16" s="29" t="s">
        <v>14</v>
      </c>
      <c r="N16" s="27">
        <v>1729</v>
      </c>
      <c r="O16" s="28">
        <f>Q16-1200</f>
        <v>19548</v>
      </c>
      <c r="P16" s="29" t="s">
        <v>14</v>
      </c>
      <c r="Q16" s="27">
        <v>20748</v>
      </c>
      <c r="R16" s="5"/>
      <c r="S16" s="22"/>
      <c r="T16" s="22" t="str">
        <f t="shared" si="0"/>
        <v>2455.85 to 2502</v>
      </c>
      <c r="U16" s="22" t="str">
        <f t="shared" si="1"/>
        <v>2661 to 2711</v>
      </c>
      <c r="V16" s="22" t="str">
        <f t="shared" si="2"/>
        <v>5321 to 5421</v>
      </c>
      <c r="W16" s="22" t="str">
        <f t="shared" si="3"/>
        <v>63852 to 65052</v>
      </c>
      <c r="X16" s="21" t="str">
        <f t="shared" si="4"/>
        <v>2502 2661 to</v>
      </c>
    </row>
    <row r="17" spans="1:24" ht="15.5" x14ac:dyDescent="0.35">
      <c r="A17" s="2"/>
      <c r="B17" s="30">
        <v>2</v>
      </c>
      <c r="C17" s="31">
        <f t="shared" ref="C17:C23" si="8">E17-23.07</f>
        <v>517.92999999999995</v>
      </c>
      <c r="D17" s="32" t="s">
        <v>14</v>
      </c>
      <c r="E17" s="33">
        <v>541</v>
      </c>
      <c r="F17" s="31">
        <f t="shared" si="5"/>
        <v>1035.8499999999999</v>
      </c>
      <c r="G17" s="32" t="s">
        <v>14</v>
      </c>
      <c r="H17" s="33">
        <v>1082</v>
      </c>
      <c r="I17" s="34">
        <f t="shared" si="6"/>
        <v>1123</v>
      </c>
      <c r="J17" s="35" t="s">
        <v>14</v>
      </c>
      <c r="K17" s="33">
        <v>1173</v>
      </c>
      <c r="L17" s="34">
        <f t="shared" si="7"/>
        <v>2245</v>
      </c>
      <c r="M17" s="35" t="s">
        <v>14</v>
      </c>
      <c r="N17" s="33">
        <v>2345</v>
      </c>
      <c r="O17" s="34">
        <f t="shared" ref="O17:O23" si="9">Q17-1200</f>
        <v>26932</v>
      </c>
      <c r="P17" s="35" t="s">
        <v>14</v>
      </c>
      <c r="Q17" s="33">
        <v>28132</v>
      </c>
      <c r="R17" s="5"/>
      <c r="S17" s="22"/>
      <c r="T17" s="22" t="str">
        <f t="shared" si="0"/>
        <v>2739.85 to 2786</v>
      </c>
      <c r="U17" s="22" t="str">
        <f t="shared" si="1"/>
        <v>2969 to 3019</v>
      </c>
      <c r="V17" s="22" t="str">
        <f t="shared" si="2"/>
        <v>5937 to 6037</v>
      </c>
      <c r="W17" s="22" t="str">
        <f t="shared" si="3"/>
        <v>71236 to 72436</v>
      </c>
      <c r="X17" s="21" t="str">
        <f t="shared" si="4"/>
        <v>2786 2969 to</v>
      </c>
    </row>
    <row r="18" spans="1:24" ht="15.5" x14ac:dyDescent="0.35">
      <c r="A18" s="2"/>
      <c r="B18" s="30">
        <v>3</v>
      </c>
      <c r="C18" s="31">
        <f t="shared" si="8"/>
        <v>659.93</v>
      </c>
      <c r="D18" s="32" t="s">
        <v>14</v>
      </c>
      <c r="E18" s="33">
        <v>683</v>
      </c>
      <c r="F18" s="31">
        <f t="shared" si="5"/>
        <v>1319.85</v>
      </c>
      <c r="G18" s="32" t="s">
        <v>14</v>
      </c>
      <c r="H18" s="33">
        <v>1366</v>
      </c>
      <c r="I18" s="34">
        <f t="shared" si="6"/>
        <v>1430</v>
      </c>
      <c r="J18" s="35" t="s">
        <v>14</v>
      </c>
      <c r="K18" s="33">
        <v>1480</v>
      </c>
      <c r="L18" s="34">
        <f t="shared" si="7"/>
        <v>2860</v>
      </c>
      <c r="M18" s="35" t="s">
        <v>14</v>
      </c>
      <c r="N18" s="33">
        <v>2960</v>
      </c>
      <c r="O18" s="34">
        <f t="shared" si="9"/>
        <v>34316</v>
      </c>
      <c r="P18" s="35" t="s">
        <v>14</v>
      </c>
      <c r="Q18" s="33">
        <v>35516</v>
      </c>
      <c r="R18" s="5"/>
      <c r="S18" s="22"/>
      <c r="T18" s="22" t="str">
        <f t="shared" si="0"/>
        <v xml:space="preserve">  </v>
      </c>
      <c r="U18" s="22" t="str">
        <f t="shared" si="1"/>
        <v xml:space="preserve">  </v>
      </c>
      <c r="V18" s="22" t="str">
        <f t="shared" si="2"/>
        <v xml:space="preserve">  </v>
      </c>
      <c r="W18" s="22" t="str">
        <f t="shared" si="3"/>
        <v xml:space="preserve">  </v>
      </c>
    </row>
    <row r="19" spans="1:24" ht="15.5" x14ac:dyDescent="0.35">
      <c r="A19" s="2"/>
      <c r="B19" s="30">
        <v>4</v>
      </c>
      <c r="C19" s="31">
        <f t="shared" si="8"/>
        <v>801.93</v>
      </c>
      <c r="D19" s="32" t="s">
        <v>14</v>
      </c>
      <c r="E19" s="33">
        <v>825</v>
      </c>
      <c r="F19" s="31">
        <f t="shared" si="5"/>
        <v>1603.85</v>
      </c>
      <c r="G19" s="32" t="s">
        <v>14</v>
      </c>
      <c r="H19" s="33">
        <v>1650</v>
      </c>
      <c r="I19" s="34">
        <f t="shared" si="6"/>
        <v>1738</v>
      </c>
      <c r="J19" s="35" t="s">
        <v>14</v>
      </c>
      <c r="K19" s="33">
        <v>1788</v>
      </c>
      <c r="L19" s="34">
        <f t="shared" si="7"/>
        <v>3475</v>
      </c>
      <c r="M19" s="35" t="s">
        <v>14</v>
      </c>
      <c r="N19" s="33">
        <v>3575</v>
      </c>
      <c r="O19" s="34">
        <f t="shared" si="9"/>
        <v>41700</v>
      </c>
      <c r="P19" s="35" t="s">
        <v>14</v>
      </c>
      <c r="Q19" s="33">
        <v>42900</v>
      </c>
      <c r="R19" s="5"/>
      <c r="S19" s="22"/>
      <c r="T19" s="22" t="str">
        <f t="shared" ref="T19:T39" si="10">F25&amp;" "&amp;G25&amp;" "&amp;H25</f>
        <v xml:space="preserve">  </v>
      </c>
      <c r="U19" s="22" t="str">
        <f t="shared" ref="U19:U39" si="11">I25&amp;" "&amp;J25&amp;" "&amp;K25</f>
        <v xml:space="preserve">  </v>
      </c>
      <c r="V19" s="22" t="str">
        <f t="shared" ref="V19:V39" si="12">L25&amp;" "&amp;M25&amp;" "&amp;N25</f>
        <v xml:space="preserve">  </v>
      </c>
      <c r="W19" s="22" t="str">
        <f t="shared" ref="W19:W39" si="13">O25&amp;" "&amp;P25&amp;" "&amp;Q25</f>
        <v xml:space="preserve">  </v>
      </c>
    </row>
    <row r="20" spans="1:24" ht="15.5" x14ac:dyDescent="0.35">
      <c r="A20" s="2"/>
      <c r="B20" s="30">
        <v>5</v>
      </c>
      <c r="C20" s="31">
        <f t="shared" si="8"/>
        <v>943.93</v>
      </c>
      <c r="D20" s="32" t="s">
        <v>14</v>
      </c>
      <c r="E20" s="33">
        <v>967</v>
      </c>
      <c r="F20" s="31">
        <f t="shared" si="5"/>
        <v>1887.85</v>
      </c>
      <c r="G20" s="32" t="s">
        <v>14</v>
      </c>
      <c r="H20" s="33">
        <v>1934</v>
      </c>
      <c r="I20" s="34">
        <f t="shared" si="6"/>
        <v>2046</v>
      </c>
      <c r="J20" s="35" t="s">
        <v>14</v>
      </c>
      <c r="K20" s="33">
        <v>2096</v>
      </c>
      <c r="L20" s="34">
        <f t="shared" si="7"/>
        <v>4091</v>
      </c>
      <c r="M20" s="35" t="s">
        <v>14</v>
      </c>
      <c r="N20" s="33">
        <v>4191</v>
      </c>
      <c r="O20" s="34">
        <f t="shared" si="9"/>
        <v>49084</v>
      </c>
      <c r="P20" s="35" t="s">
        <v>14</v>
      </c>
      <c r="Q20" s="33">
        <v>50284</v>
      </c>
      <c r="R20" s="5"/>
      <c r="S20" s="22"/>
      <c r="T20" s="22" t="str">
        <f t="shared" si="10"/>
        <v xml:space="preserve">  </v>
      </c>
      <c r="U20" s="22" t="str">
        <f t="shared" si="11"/>
        <v xml:space="preserve">  </v>
      </c>
      <c r="V20" s="22" t="str">
        <f t="shared" si="12"/>
        <v xml:space="preserve">  </v>
      </c>
      <c r="W20" s="22" t="str">
        <f t="shared" si="13"/>
        <v xml:space="preserve">  </v>
      </c>
    </row>
    <row r="21" spans="1:24" ht="15.5" x14ac:dyDescent="0.35">
      <c r="A21" s="2"/>
      <c r="B21" s="30">
        <v>6</v>
      </c>
      <c r="C21" s="31">
        <f t="shared" si="8"/>
        <v>1085.93</v>
      </c>
      <c r="D21" s="32" t="s">
        <v>14</v>
      </c>
      <c r="E21" s="33">
        <v>1109</v>
      </c>
      <c r="F21" s="31">
        <f t="shared" si="5"/>
        <v>2171.85</v>
      </c>
      <c r="G21" s="32" t="s">
        <v>14</v>
      </c>
      <c r="H21" s="33">
        <v>2218</v>
      </c>
      <c r="I21" s="34">
        <f t="shared" si="6"/>
        <v>2353</v>
      </c>
      <c r="J21" s="35" t="s">
        <v>14</v>
      </c>
      <c r="K21" s="33">
        <v>2403</v>
      </c>
      <c r="L21" s="34">
        <f t="shared" si="7"/>
        <v>4706</v>
      </c>
      <c r="M21" s="35" t="s">
        <v>14</v>
      </c>
      <c r="N21" s="33">
        <v>4806</v>
      </c>
      <c r="O21" s="34">
        <f t="shared" si="9"/>
        <v>56468</v>
      </c>
      <c r="P21" s="35" t="s">
        <v>14</v>
      </c>
      <c r="Q21" s="33">
        <v>57668</v>
      </c>
      <c r="R21" s="5"/>
      <c r="S21" s="22"/>
      <c r="T21" s="22" t="str">
        <f t="shared" si="10"/>
        <v xml:space="preserve">  </v>
      </c>
      <c r="U21" s="22" t="str">
        <f t="shared" si="11"/>
        <v xml:space="preserve">  </v>
      </c>
      <c r="V21" s="22" t="str">
        <f t="shared" si="12"/>
        <v xml:space="preserve">  </v>
      </c>
      <c r="W21" s="22" t="str">
        <f t="shared" si="13"/>
        <v xml:space="preserve">  </v>
      </c>
    </row>
    <row r="22" spans="1:24" ht="15.5" x14ac:dyDescent="0.35">
      <c r="A22" s="2"/>
      <c r="B22" s="30">
        <v>7</v>
      </c>
      <c r="C22" s="31">
        <f t="shared" si="8"/>
        <v>1227.93</v>
      </c>
      <c r="D22" s="32" t="s">
        <v>14</v>
      </c>
      <c r="E22" s="33">
        <v>1251</v>
      </c>
      <c r="F22" s="31">
        <f t="shared" si="5"/>
        <v>2455.85</v>
      </c>
      <c r="G22" s="32" t="s">
        <v>14</v>
      </c>
      <c r="H22" s="33">
        <v>2502</v>
      </c>
      <c r="I22" s="34">
        <f t="shared" si="6"/>
        <v>2661</v>
      </c>
      <c r="J22" s="35" t="s">
        <v>14</v>
      </c>
      <c r="K22" s="33">
        <v>2711</v>
      </c>
      <c r="L22" s="34">
        <f t="shared" si="7"/>
        <v>5321</v>
      </c>
      <c r="M22" s="35" t="s">
        <v>14</v>
      </c>
      <c r="N22" s="33">
        <v>5421</v>
      </c>
      <c r="O22" s="34">
        <f t="shared" si="9"/>
        <v>63852</v>
      </c>
      <c r="P22" s="35" t="s">
        <v>14</v>
      </c>
      <c r="Q22" s="33">
        <v>65052</v>
      </c>
      <c r="R22" s="5"/>
      <c r="S22" s="22"/>
      <c r="T22" s="22" t="str">
        <f t="shared" si="10"/>
        <v xml:space="preserve">Bi-Weekly  </v>
      </c>
      <c r="U22" s="22" t="str">
        <f t="shared" si="11"/>
        <v xml:space="preserve">2x Month  </v>
      </c>
      <c r="V22" s="22" t="str">
        <f t="shared" si="12"/>
        <v xml:space="preserve">Monthly  </v>
      </c>
      <c r="W22" s="22" t="str">
        <f t="shared" si="13"/>
        <v xml:space="preserve">Annually  </v>
      </c>
    </row>
    <row r="23" spans="1:24" ht="16" thickBot="1" x14ac:dyDescent="0.4">
      <c r="A23" s="2"/>
      <c r="B23" s="36">
        <v>8</v>
      </c>
      <c r="C23" s="37">
        <f t="shared" si="8"/>
        <v>1369.93</v>
      </c>
      <c r="D23" s="38" t="s">
        <v>14</v>
      </c>
      <c r="E23" s="39">
        <v>1393</v>
      </c>
      <c r="F23" s="37">
        <f t="shared" si="5"/>
        <v>2739.85</v>
      </c>
      <c r="G23" s="38" t="s">
        <v>14</v>
      </c>
      <c r="H23" s="39">
        <v>2786</v>
      </c>
      <c r="I23" s="40">
        <f t="shared" si="6"/>
        <v>2969</v>
      </c>
      <c r="J23" s="41" t="s">
        <v>14</v>
      </c>
      <c r="K23" s="39">
        <v>3019</v>
      </c>
      <c r="L23" s="40">
        <f t="shared" si="7"/>
        <v>5937</v>
      </c>
      <c r="M23" s="41" t="s">
        <v>14</v>
      </c>
      <c r="N23" s="39">
        <v>6037</v>
      </c>
      <c r="O23" s="40">
        <f t="shared" si="9"/>
        <v>71236</v>
      </c>
      <c r="P23" s="41" t="s">
        <v>14</v>
      </c>
      <c r="Q23" s="39">
        <v>72436</v>
      </c>
      <c r="R23" s="5"/>
      <c r="S23" s="22"/>
      <c r="T23" s="22" t="str">
        <f t="shared" si="10"/>
        <v xml:space="preserve">  </v>
      </c>
      <c r="U23" s="22" t="str">
        <f t="shared" si="11"/>
        <v xml:space="preserve">  </v>
      </c>
      <c r="V23" s="22" t="str">
        <f t="shared" si="12"/>
        <v xml:space="preserve">  </v>
      </c>
      <c r="W23" s="22" t="str">
        <f t="shared" si="13"/>
        <v xml:space="preserve">  </v>
      </c>
    </row>
    <row r="24" spans="1:24" ht="15.5" x14ac:dyDescent="0.35">
      <c r="A24" s="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3"/>
      <c r="Q24" s="12"/>
      <c r="R24" s="5"/>
      <c r="S24" s="22"/>
      <c r="T24" s="22" t="str">
        <f t="shared" si="10"/>
        <v xml:space="preserve">  </v>
      </c>
      <c r="U24" s="22" t="str">
        <f t="shared" si="11"/>
        <v xml:space="preserve">  </v>
      </c>
      <c r="V24" s="22" t="str">
        <f t="shared" si="12"/>
        <v xml:space="preserve">  </v>
      </c>
      <c r="W24" s="22" t="str">
        <f t="shared" si="13"/>
        <v xml:space="preserve">  </v>
      </c>
    </row>
    <row r="25" spans="1:24" ht="17" x14ac:dyDescent="0.5">
      <c r="A25" s="2"/>
      <c r="B25" s="5"/>
      <c r="C25" s="87" t="s">
        <v>15</v>
      </c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9"/>
      <c r="R25" s="5"/>
      <c r="S25" s="22"/>
      <c r="T25" s="22" t="str">
        <f t="shared" si="10"/>
        <v>Min Amount - Max Amount</v>
      </c>
      <c r="U25" s="22" t="str">
        <f t="shared" si="11"/>
        <v>Min Amount - Max Amount</v>
      </c>
      <c r="V25" s="22" t="str">
        <f t="shared" si="12"/>
        <v>Min Amount - Max Amount</v>
      </c>
      <c r="W25" s="22" t="str">
        <f t="shared" si="13"/>
        <v>Min Amount - Max Amount</v>
      </c>
    </row>
    <row r="26" spans="1:24" ht="15.75" customHeight="1" thickBot="1" x14ac:dyDescent="0.4">
      <c r="A26" s="2"/>
      <c r="B26" s="5"/>
      <c r="C26" s="84" t="s">
        <v>4</v>
      </c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6"/>
      <c r="R26" s="5"/>
      <c r="S26" s="22"/>
      <c r="T26" s="22" t="str">
        <f t="shared" si="10"/>
        <v>1089.85 to 1136</v>
      </c>
      <c r="U26" s="22" t="str">
        <f t="shared" si="11"/>
        <v>1181 to 1231</v>
      </c>
      <c r="V26" s="22" t="str">
        <f t="shared" si="12"/>
        <v>2361 to 2461</v>
      </c>
      <c r="W26" s="22" t="str">
        <f t="shared" si="13"/>
        <v>28326 to 29526</v>
      </c>
    </row>
    <row r="27" spans="1:24" ht="3" customHeight="1" thickBot="1" x14ac:dyDescent="0.4">
      <c r="A27" s="2"/>
      <c r="B27" s="6"/>
      <c r="C27" s="81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3"/>
      <c r="R27" s="5"/>
      <c r="S27" s="22"/>
      <c r="T27" s="22" t="str">
        <f t="shared" si="10"/>
        <v>1493.85 to 1540</v>
      </c>
      <c r="U27" s="22" t="str">
        <f t="shared" si="11"/>
        <v>1619 to 1669</v>
      </c>
      <c r="V27" s="22" t="str">
        <f t="shared" si="12"/>
        <v>3237 to 3337</v>
      </c>
      <c r="W27" s="22" t="str">
        <f t="shared" si="13"/>
        <v>38834 to 40034</v>
      </c>
    </row>
    <row r="28" spans="1:24" ht="15" customHeight="1" x14ac:dyDescent="0.35">
      <c r="A28" s="2"/>
      <c r="B28" s="5"/>
      <c r="C28" s="71" t="s">
        <v>16</v>
      </c>
      <c r="D28" s="72"/>
      <c r="E28" s="73"/>
      <c r="F28" s="77" t="s">
        <v>6</v>
      </c>
      <c r="G28" s="78"/>
      <c r="H28" s="78"/>
      <c r="I28" s="71" t="s">
        <v>7</v>
      </c>
      <c r="J28" s="72"/>
      <c r="K28" s="72"/>
      <c r="L28" s="71" t="s">
        <v>8</v>
      </c>
      <c r="M28" s="72"/>
      <c r="N28" s="72"/>
      <c r="O28" s="71" t="s">
        <v>9</v>
      </c>
      <c r="P28" s="72"/>
      <c r="Q28" s="73"/>
      <c r="R28" s="5"/>
      <c r="S28" s="22"/>
      <c r="T28" s="22" t="str">
        <f t="shared" si="10"/>
        <v>1897.85 to 1944</v>
      </c>
      <c r="U28" s="22" t="str">
        <f t="shared" si="11"/>
        <v>2056 to 2106</v>
      </c>
      <c r="V28" s="22" t="str">
        <f t="shared" si="12"/>
        <v>4112 to 4212</v>
      </c>
      <c r="W28" s="22" t="str">
        <f t="shared" si="13"/>
        <v>49342 to 50542</v>
      </c>
    </row>
    <row r="29" spans="1:24" ht="16" thickBot="1" x14ac:dyDescent="0.4">
      <c r="A29" s="2"/>
      <c r="B29" s="5"/>
      <c r="C29" s="74"/>
      <c r="D29" s="75"/>
      <c r="E29" s="76"/>
      <c r="F29" s="79"/>
      <c r="G29" s="80"/>
      <c r="H29" s="80"/>
      <c r="I29" s="74"/>
      <c r="J29" s="75"/>
      <c r="K29" s="75"/>
      <c r="L29" s="74"/>
      <c r="M29" s="75"/>
      <c r="N29" s="75"/>
      <c r="O29" s="74"/>
      <c r="P29" s="75"/>
      <c r="Q29" s="76"/>
      <c r="R29" s="5"/>
      <c r="S29" s="22"/>
      <c r="T29" s="22" t="str">
        <f t="shared" si="10"/>
        <v>2302.85 to 2349</v>
      </c>
      <c r="U29" s="22" t="str">
        <f t="shared" si="11"/>
        <v>2494 to 2544</v>
      </c>
      <c r="V29" s="22" t="str">
        <f t="shared" si="12"/>
        <v>4988 to 5088</v>
      </c>
      <c r="W29" s="22" t="str">
        <f t="shared" si="13"/>
        <v>59850 to 61050</v>
      </c>
    </row>
    <row r="30" spans="1:24" ht="3" customHeight="1" thickBot="1" x14ac:dyDescent="0.4">
      <c r="A30" s="2"/>
      <c r="B30" s="7"/>
      <c r="C30" s="17"/>
      <c r="D30" s="18"/>
      <c r="E30" s="18"/>
      <c r="F30" s="19"/>
      <c r="G30" s="19"/>
      <c r="H30" s="19"/>
      <c r="I30" s="18"/>
      <c r="J30" s="18"/>
      <c r="K30" s="18"/>
      <c r="L30" s="18"/>
      <c r="M30" s="18"/>
      <c r="N30" s="18"/>
      <c r="O30" s="18"/>
      <c r="P30" s="18"/>
      <c r="Q30" s="20"/>
      <c r="R30" s="5"/>
      <c r="S30" s="22"/>
      <c r="T30" s="22" t="str">
        <f t="shared" si="10"/>
        <v>2706.85 to 2753</v>
      </c>
      <c r="U30" s="22" t="str">
        <f t="shared" si="11"/>
        <v>2932 to 2982</v>
      </c>
      <c r="V30" s="22" t="str">
        <f t="shared" si="12"/>
        <v>5864 to 5964</v>
      </c>
      <c r="W30" s="22" t="str">
        <f t="shared" si="13"/>
        <v>70358 to 71558</v>
      </c>
    </row>
    <row r="31" spans="1:24" ht="34.5" customHeight="1" thickBot="1" x14ac:dyDescent="0.4">
      <c r="A31" s="2"/>
      <c r="B31" s="8" t="s">
        <v>10</v>
      </c>
      <c r="C31" s="9" t="s">
        <v>11</v>
      </c>
      <c r="D31" s="10" t="s">
        <v>12</v>
      </c>
      <c r="E31" s="11" t="s">
        <v>13</v>
      </c>
      <c r="F31" s="9" t="s">
        <v>11</v>
      </c>
      <c r="G31" s="10" t="s">
        <v>12</v>
      </c>
      <c r="H31" s="11" t="s">
        <v>13</v>
      </c>
      <c r="I31" s="9" t="s">
        <v>11</v>
      </c>
      <c r="J31" s="10" t="s">
        <v>12</v>
      </c>
      <c r="K31" s="11" t="s">
        <v>13</v>
      </c>
      <c r="L31" s="9" t="s">
        <v>11</v>
      </c>
      <c r="M31" s="10" t="s">
        <v>12</v>
      </c>
      <c r="N31" s="11" t="s">
        <v>13</v>
      </c>
      <c r="O31" s="9" t="s">
        <v>11</v>
      </c>
      <c r="P31" s="10" t="s">
        <v>12</v>
      </c>
      <c r="Q31" s="11" t="s">
        <v>13</v>
      </c>
      <c r="R31" s="5"/>
      <c r="S31" s="22"/>
      <c r="T31" s="22" t="str">
        <f t="shared" si="10"/>
        <v>3110.85 to 3157</v>
      </c>
      <c r="U31" s="22" t="str">
        <f t="shared" si="11"/>
        <v>3370 to 3420</v>
      </c>
      <c r="V31" s="22" t="str">
        <f t="shared" si="12"/>
        <v>6739 to 6839</v>
      </c>
      <c r="W31" s="22" t="str">
        <f t="shared" si="13"/>
        <v>80866 to 82066</v>
      </c>
    </row>
    <row r="32" spans="1:24" ht="15.5" x14ac:dyDescent="0.35">
      <c r="A32" s="2"/>
      <c r="B32" s="42">
        <v>1</v>
      </c>
      <c r="C32" s="43">
        <f t="shared" ref="C32:C39" si="14">E32-23.07</f>
        <v>544.92999999999995</v>
      </c>
      <c r="D32" s="44" t="s">
        <v>14</v>
      </c>
      <c r="E32" s="45">
        <v>568</v>
      </c>
      <c r="F32" s="43">
        <f t="shared" ref="F32:F39" si="15">H32-46.15</f>
        <v>1089.8499999999999</v>
      </c>
      <c r="G32" s="44" t="s">
        <v>14</v>
      </c>
      <c r="H32" s="45">
        <v>1136</v>
      </c>
      <c r="I32" s="46">
        <f t="shared" ref="I32:I39" si="16">K32-50</f>
        <v>1181</v>
      </c>
      <c r="J32" s="47" t="s">
        <v>14</v>
      </c>
      <c r="K32" s="45">
        <v>1231</v>
      </c>
      <c r="L32" s="46">
        <f t="shared" ref="L32:L39" si="17">N32-100</f>
        <v>2361</v>
      </c>
      <c r="M32" s="47" t="s">
        <v>14</v>
      </c>
      <c r="N32" s="45">
        <v>2461</v>
      </c>
      <c r="O32" s="46">
        <f t="shared" ref="O32:O39" si="18">Q32-1200</f>
        <v>28326</v>
      </c>
      <c r="P32" s="47" t="s">
        <v>14</v>
      </c>
      <c r="Q32" s="45">
        <v>29526</v>
      </c>
      <c r="R32" s="5"/>
      <c r="S32" s="22"/>
      <c r="T32" s="22" t="str">
        <f t="shared" si="10"/>
        <v>3514.85 to 3561</v>
      </c>
      <c r="U32" s="22" t="str">
        <f t="shared" si="11"/>
        <v>3808 to 3858</v>
      </c>
      <c r="V32" s="22" t="str">
        <f t="shared" si="12"/>
        <v>7615 to 7715</v>
      </c>
      <c r="W32" s="22" t="str">
        <f t="shared" si="13"/>
        <v>91374 to 92574</v>
      </c>
    </row>
    <row r="33" spans="1:23" ht="15.5" x14ac:dyDescent="0.35">
      <c r="A33" s="2"/>
      <c r="B33" s="30">
        <v>2</v>
      </c>
      <c r="C33" s="31">
        <f t="shared" si="14"/>
        <v>746.93</v>
      </c>
      <c r="D33" s="32" t="s">
        <v>14</v>
      </c>
      <c r="E33" s="33">
        <v>770</v>
      </c>
      <c r="F33" s="31">
        <f t="shared" si="15"/>
        <v>1493.85</v>
      </c>
      <c r="G33" s="32" t="s">
        <v>14</v>
      </c>
      <c r="H33" s="33">
        <v>1540</v>
      </c>
      <c r="I33" s="34">
        <f t="shared" si="16"/>
        <v>1619</v>
      </c>
      <c r="J33" s="35" t="s">
        <v>14</v>
      </c>
      <c r="K33" s="33">
        <v>1669</v>
      </c>
      <c r="L33" s="34">
        <f t="shared" si="17"/>
        <v>3237</v>
      </c>
      <c r="M33" s="35" t="s">
        <v>14</v>
      </c>
      <c r="N33" s="33">
        <v>3337</v>
      </c>
      <c r="O33" s="34">
        <f t="shared" si="18"/>
        <v>38834</v>
      </c>
      <c r="P33" s="35" t="s">
        <v>14</v>
      </c>
      <c r="Q33" s="33">
        <v>40034</v>
      </c>
      <c r="R33" s="5"/>
      <c r="S33" s="22"/>
      <c r="T33" s="22" t="str">
        <f t="shared" si="10"/>
        <v>3918.85 to 3965</v>
      </c>
      <c r="U33" s="22" t="str">
        <f t="shared" si="11"/>
        <v>4246 to 4296</v>
      </c>
      <c r="V33" s="22" t="str">
        <f t="shared" si="12"/>
        <v>8491 to 8591</v>
      </c>
      <c r="W33" s="22" t="str">
        <f t="shared" si="13"/>
        <v>101882 to 103082</v>
      </c>
    </row>
    <row r="34" spans="1:23" ht="15.5" x14ac:dyDescent="0.35">
      <c r="A34" s="2"/>
      <c r="B34" s="30">
        <v>3</v>
      </c>
      <c r="C34" s="31">
        <f t="shared" si="14"/>
        <v>948.93</v>
      </c>
      <c r="D34" s="32" t="s">
        <v>14</v>
      </c>
      <c r="E34" s="33">
        <v>972</v>
      </c>
      <c r="F34" s="31">
        <f t="shared" si="15"/>
        <v>1897.85</v>
      </c>
      <c r="G34" s="32" t="s">
        <v>14</v>
      </c>
      <c r="H34" s="33">
        <v>1944</v>
      </c>
      <c r="I34" s="34">
        <f t="shared" si="16"/>
        <v>2056</v>
      </c>
      <c r="J34" s="35" t="s">
        <v>14</v>
      </c>
      <c r="K34" s="33">
        <v>2106</v>
      </c>
      <c r="L34" s="34">
        <f t="shared" si="17"/>
        <v>4112</v>
      </c>
      <c r="M34" s="35" t="s">
        <v>14</v>
      </c>
      <c r="N34" s="33">
        <v>4212</v>
      </c>
      <c r="O34" s="34">
        <f t="shared" si="18"/>
        <v>49342</v>
      </c>
      <c r="P34" s="35" t="s">
        <v>14</v>
      </c>
      <c r="Q34" s="33">
        <v>50542</v>
      </c>
      <c r="R34" s="5"/>
      <c r="S34" s="22"/>
      <c r="T34" s="22" t="str">
        <f t="shared" si="10"/>
        <v xml:space="preserve">  </v>
      </c>
      <c r="U34" s="22" t="str">
        <f t="shared" si="11"/>
        <v xml:space="preserve">  </v>
      </c>
      <c r="V34" s="22" t="str">
        <f t="shared" si="12"/>
        <v xml:space="preserve">  </v>
      </c>
      <c r="W34" s="22" t="str">
        <f t="shared" si="13"/>
        <v xml:space="preserve">  </v>
      </c>
    </row>
    <row r="35" spans="1:23" ht="15.5" x14ac:dyDescent="0.35">
      <c r="A35" s="2"/>
      <c r="B35" s="30">
        <v>4</v>
      </c>
      <c r="C35" s="31">
        <f t="shared" si="14"/>
        <v>1151.93</v>
      </c>
      <c r="D35" s="32" t="s">
        <v>14</v>
      </c>
      <c r="E35" s="33">
        <v>1175</v>
      </c>
      <c r="F35" s="31">
        <f t="shared" si="15"/>
        <v>2302.85</v>
      </c>
      <c r="G35" s="32" t="s">
        <v>14</v>
      </c>
      <c r="H35" s="33">
        <v>2349</v>
      </c>
      <c r="I35" s="34">
        <f t="shared" si="16"/>
        <v>2494</v>
      </c>
      <c r="J35" s="35" t="s">
        <v>14</v>
      </c>
      <c r="K35" s="33">
        <v>2544</v>
      </c>
      <c r="L35" s="34">
        <f t="shared" si="17"/>
        <v>4988</v>
      </c>
      <c r="M35" s="35" t="s">
        <v>14</v>
      </c>
      <c r="N35" s="33">
        <v>5088</v>
      </c>
      <c r="O35" s="34">
        <f t="shared" si="18"/>
        <v>59850</v>
      </c>
      <c r="P35" s="35" t="s">
        <v>14</v>
      </c>
      <c r="Q35" s="33">
        <v>61050</v>
      </c>
      <c r="R35" s="5"/>
      <c r="S35" s="22"/>
      <c r="T35" s="22" t="str">
        <f t="shared" si="10"/>
        <v xml:space="preserve"> Error-prone applications are those applications where income falls between the income eligibility limits and $23.07 of the income eligibility limits for weekly. </v>
      </c>
      <c r="U35" s="22" t="str">
        <f t="shared" si="11"/>
        <v xml:space="preserve">  </v>
      </c>
      <c r="V35" s="22" t="str">
        <f t="shared" si="12"/>
        <v xml:space="preserve">  </v>
      </c>
      <c r="W35" s="22" t="str">
        <f t="shared" si="13"/>
        <v xml:space="preserve">  </v>
      </c>
    </row>
    <row r="36" spans="1:23" ht="15.5" x14ac:dyDescent="0.35">
      <c r="A36" s="2"/>
      <c r="B36" s="30">
        <v>5</v>
      </c>
      <c r="C36" s="31">
        <f t="shared" si="14"/>
        <v>1353.93</v>
      </c>
      <c r="D36" s="32" t="s">
        <v>14</v>
      </c>
      <c r="E36" s="33">
        <v>1377</v>
      </c>
      <c r="F36" s="31">
        <f t="shared" si="15"/>
        <v>2706.85</v>
      </c>
      <c r="G36" s="32" t="s">
        <v>14</v>
      </c>
      <c r="H36" s="33">
        <v>2753</v>
      </c>
      <c r="I36" s="34">
        <f t="shared" si="16"/>
        <v>2932</v>
      </c>
      <c r="J36" s="35" t="s">
        <v>14</v>
      </c>
      <c r="K36" s="33">
        <v>2982</v>
      </c>
      <c r="L36" s="34">
        <f t="shared" si="17"/>
        <v>5864</v>
      </c>
      <c r="M36" s="35" t="s">
        <v>14</v>
      </c>
      <c r="N36" s="33">
        <v>5964</v>
      </c>
      <c r="O36" s="34">
        <f t="shared" si="18"/>
        <v>70358</v>
      </c>
      <c r="P36" s="35" t="s">
        <v>14</v>
      </c>
      <c r="Q36" s="33">
        <v>71558</v>
      </c>
      <c r="R36" s="5"/>
      <c r="S36" s="22"/>
      <c r="T36" s="22" t="str">
        <f t="shared" si="10"/>
        <v xml:space="preserve">  </v>
      </c>
      <c r="U36" s="22" t="str">
        <f t="shared" si="11"/>
        <v xml:space="preserve">  </v>
      </c>
      <c r="V36" s="22" t="str">
        <f t="shared" si="12"/>
        <v xml:space="preserve">  </v>
      </c>
      <c r="W36" s="22" t="str">
        <f t="shared" si="13"/>
        <v xml:space="preserve">  </v>
      </c>
    </row>
    <row r="37" spans="1:23" ht="15.5" x14ac:dyDescent="0.35">
      <c r="A37" s="2"/>
      <c r="B37" s="30">
        <v>6</v>
      </c>
      <c r="C37" s="31">
        <f t="shared" si="14"/>
        <v>1555.93</v>
      </c>
      <c r="D37" s="32" t="s">
        <v>14</v>
      </c>
      <c r="E37" s="33">
        <v>1579</v>
      </c>
      <c r="F37" s="31">
        <f t="shared" si="15"/>
        <v>3110.85</v>
      </c>
      <c r="G37" s="32" t="s">
        <v>14</v>
      </c>
      <c r="H37" s="33">
        <v>3157</v>
      </c>
      <c r="I37" s="34">
        <f t="shared" si="16"/>
        <v>3370</v>
      </c>
      <c r="J37" s="35" t="s">
        <v>14</v>
      </c>
      <c r="K37" s="33">
        <v>3420</v>
      </c>
      <c r="L37" s="34">
        <f t="shared" si="17"/>
        <v>6739</v>
      </c>
      <c r="M37" s="35" t="s">
        <v>14</v>
      </c>
      <c r="N37" s="33">
        <v>6839</v>
      </c>
      <c r="O37" s="34">
        <f t="shared" si="18"/>
        <v>80866</v>
      </c>
      <c r="P37" s="35" t="s">
        <v>14</v>
      </c>
      <c r="Q37" s="33">
        <v>82066</v>
      </c>
      <c r="R37" s="5"/>
      <c r="S37" s="22"/>
      <c r="T37" s="22" t="str">
        <f t="shared" si="10"/>
        <v xml:space="preserve"> Error-prone applications are those applications where income falls between the income eligibility limits and $46.15 of the income eligibility limits for every 2 weeks. </v>
      </c>
      <c r="U37" s="22" t="str">
        <f t="shared" si="11"/>
        <v xml:space="preserve">  </v>
      </c>
      <c r="V37" s="22" t="str">
        <f t="shared" si="12"/>
        <v xml:space="preserve">  </v>
      </c>
      <c r="W37" s="22" t="str">
        <f t="shared" si="13"/>
        <v xml:space="preserve">  </v>
      </c>
    </row>
    <row r="38" spans="1:23" ht="15.5" x14ac:dyDescent="0.35">
      <c r="A38" s="2"/>
      <c r="B38" s="30">
        <v>7</v>
      </c>
      <c r="C38" s="31">
        <f t="shared" si="14"/>
        <v>1757.93</v>
      </c>
      <c r="D38" s="32" t="s">
        <v>14</v>
      </c>
      <c r="E38" s="33">
        <v>1781</v>
      </c>
      <c r="F38" s="31">
        <f t="shared" si="15"/>
        <v>3514.85</v>
      </c>
      <c r="G38" s="32" t="s">
        <v>14</v>
      </c>
      <c r="H38" s="33">
        <v>3561</v>
      </c>
      <c r="I38" s="34">
        <f t="shared" si="16"/>
        <v>3808</v>
      </c>
      <c r="J38" s="35" t="s">
        <v>14</v>
      </c>
      <c r="K38" s="33">
        <v>3858</v>
      </c>
      <c r="L38" s="34">
        <f t="shared" si="17"/>
        <v>7615</v>
      </c>
      <c r="M38" s="35" t="s">
        <v>14</v>
      </c>
      <c r="N38" s="33">
        <v>7715</v>
      </c>
      <c r="O38" s="34">
        <f t="shared" si="18"/>
        <v>91374</v>
      </c>
      <c r="P38" s="35" t="s">
        <v>14</v>
      </c>
      <c r="Q38" s="33">
        <v>92574</v>
      </c>
      <c r="R38" s="5"/>
      <c r="S38" s="22"/>
      <c r="T38" s="22" t="str">
        <f t="shared" si="10"/>
        <v xml:space="preserve">  </v>
      </c>
      <c r="U38" s="22" t="str">
        <f t="shared" si="11"/>
        <v xml:space="preserve">  </v>
      </c>
      <c r="V38" s="22" t="str">
        <f t="shared" si="12"/>
        <v xml:space="preserve">  </v>
      </c>
      <c r="W38" s="22" t="str">
        <f t="shared" si="13"/>
        <v xml:space="preserve">  </v>
      </c>
    </row>
    <row r="39" spans="1:23" ht="16" thickBot="1" x14ac:dyDescent="0.4">
      <c r="A39" s="2"/>
      <c r="B39" s="48">
        <v>8</v>
      </c>
      <c r="C39" s="49">
        <f t="shared" si="14"/>
        <v>1959.93</v>
      </c>
      <c r="D39" s="50" t="s">
        <v>14</v>
      </c>
      <c r="E39" s="51">
        <v>1983</v>
      </c>
      <c r="F39" s="49">
        <f t="shared" si="15"/>
        <v>3918.85</v>
      </c>
      <c r="G39" s="50" t="s">
        <v>14</v>
      </c>
      <c r="H39" s="51">
        <v>3965</v>
      </c>
      <c r="I39" s="52">
        <f t="shared" si="16"/>
        <v>4246</v>
      </c>
      <c r="J39" s="53" t="s">
        <v>14</v>
      </c>
      <c r="K39" s="51">
        <v>4296</v>
      </c>
      <c r="L39" s="52">
        <f t="shared" si="17"/>
        <v>8491</v>
      </c>
      <c r="M39" s="53" t="s">
        <v>14</v>
      </c>
      <c r="N39" s="51">
        <v>8591</v>
      </c>
      <c r="O39" s="52">
        <f t="shared" si="18"/>
        <v>101882</v>
      </c>
      <c r="P39" s="53" t="s">
        <v>14</v>
      </c>
      <c r="Q39" s="51">
        <v>103082</v>
      </c>
      <c r="R39" s="5"/>
      <c r="S39" s="22"/>
      <c r="T39" s="22" t="str">
        <f t="shared" si="10"/>
        <v xml:space="preserve"> Error-prone applications are those applications where income falls between the income eligibility limits and $50 of the income eligibility limits for twice per month. </v>
      </c>
      <c r="U39" s="22" t="str">
        <f t="shared" si="11"/>
        <v xml:space="preserve">  </v>
      </c>
      <c r="V39" s="22" t="str">
        <f t="shared" si="12"/>
        <v xml:space="preserve">  </v>
      </c>
      <c r="W39" s="22" t="str">
        <f t="shared" si="13"/>
        <v xml:space="preserve">  </v>
      </c>
    </row>
    <row r="40" spans="1:23" ht="15" thickBot="1" x14ac:dyDescent="0.4">
      <c r="A40" s="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5"/>
    </row>
    <row r="41" spans="1:23" ht="25.25" customHeight="1" x14ac:dyDescent="0.35">
      <c r="A41" s="2"/>
      <c r="B41" s="96" t="s">
        <v>17</v>
      </c>
      <c r="C41" s="97"/>
      <c r="D41" s="98"/>
      <c r="E41" s="63" t="s">
        <v>5</v>
      </c>
      <c r="F41" s="64"/>
      <c r="G41" s="93" t="s">
        <v>18</v>
      </c>
      <c r="H41" s="67"/>
      <c r="I41" s="67"/>
      <c r="J41" s="67"/>
      <c r="K41" s="67"/>
      <c r="L41" s="67"/>
      <c r="M41" s="67"/>
      <c r="N41" s="67"/>
      <c r="O41" s="67"/>
      <c r="P41" s="67"/>
      <c r="Q41" s="68"/>
      <c r="R41" s="5"/>
    </row>
    <row r="42" spans="1:23" ht="25.25" customHeight="1" thickBot="1" x14ac:dyDescent="0.4">
      <c r="A42" s="2"/>
      <c r="B42" s="99"/>
      <c r="C42" s="100"/>
      <c r="D42" s="101"/>
      <c r="E42" s="65"/>
      <c r="F42" s="66"/>
      <c r="G42" s="94"/>
      <c r="H42" s="69"/>
      <c r="I42" s="69"/>
      <c r="J42" s="69"/>
      <c r="K42" s="69"/>
      <c r="L42" s="69"/>
      <c r="M42" s="69"/>
      <c r="N42" s="69"/>
      <c r="O42" s="69"/>
      <c r="P42" s="69"/>
      <c r="Q42" s="70"/>
      <c r="R42" s="5"/>
    </row>
    <row r="43" spans="1:23" ht="25.25" customHeight="1" x14ac:dyDescent="0.35">
      <c r="A43" s="2"/>
      <c r="B43" s="99"/>
      <c r="C43" s="100"/>
      <c r="D43" s="101"/>
      <c r="E43" s="63" t="s">
        <v>6</v>
      </c>
      <c r="F43" s="64"/>
      <c r="G43" s="67" t="s">
        <v>19</v>
      </c>
      <c r="H43" s="67"/>
      <c r="I43" s="67"/>
      <c r="J43" s="67"/>
      <c r="K43" s="67"/>
      <c r="L43" s="67"/>
      <c r="M43" s="67"/>
      <c r="N43" s="67"/>
      <c r="O43" s="67"/>
      <c r="P43" s="67"/>
      <c r="Q43" s="68"/>
      <c r="R43" s="5"/>
    </row>
    <row r="44" spans="1:23" ht="25.25" customHeight="1" thickBot="1" x14ac:dyDescent="0.4">
      <c r="A44" s="2"/>
      <c r="B44" s="99"/>
      <c r="C44" s="100"/>
      <c r="D44" s="101"/>
      <c r="E44" s="65"/>
      <c r="F44" s="66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70"/>
      <c r="R44" s="5"/>
    </row>
    <row r="45" spans="1:23" ht="25.25" customHeight="1" x14ac:dyDescent="0.35">
      <c r="A45" s="2"/>
      <c r="B45" s="99"/>
      <c r="C45" s="100"/>
      <c r="D45" s="101"/>
      <c r="E45" s="59" t="s">
        <v>7</v>
      </c>
      <c r="F45" s="60"/>
      <c r="G45" s="67" t="s">
        <v>20</v>
      </c>
      <c r="H45" s="67"/>
      <c r="I45" s="67"/>
      <c r="J45" s="67"/>
      <c r="K45" s="67"/>
      <c r="L45" s="67"/>
      <c r="M45" s="67"/>
      <c r="N45" s="67"/>
      <c r="O45" s="67"/>
      <c r="P45" s="67"/>
      <c r="Q45" s="68"/>
      <c r="R45" s="5"/>
    </row>
    <row r="46" spans="1:23" ht="25.25" customHeight="1" thickBot="1" x14ac:dyDescent="0.4">
      <c r="A46" s="2"/>
      <c r="B46" s="99"/>
      <c r="C46" s="100"/>
      <c r="D46" s="101"/>
      <c r="E46" s="61"/>
      <c r="F46" s="62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70"/>
      <c r="R46" s="5"/>
    </row>
    <row r="47" spans="1:23" ht="25.25" customHeight="1" x14ac:dyDescent="0.35">
      <c r="A47" s="2"/>
      <c r="B47" s="99"/>
      <c r="C47" s="100"/>
      <c r="D47" s="101"/>
      <c r="E47" s="59" t="s">
        <v>8</v>
      </c>
      <c r="F47" s="60"/>
      <c r="G47" s="67" t="s">
        <v>21</v>
      </c>
      <c r="H47" s="67"/>
      <c r="I47" s="67"/>
      <c r="J47" s="67"/>
      <c r="K47" s="67"/>
      <c r="L47" s="67"/>
      <c r="M47" s="67"/>
      <c r="N47" s="67"/>
      <c r="O47" s="67"/>
      <c r="P47" s="67"/>
      <c r="Q47" s="68"/>
      <c r="R47" s="5"/>
    </row>
    <row r="48" spans="1:23" ht="25.25" customHeight="1" thickBot="1" x14ac:dyDescent="0.4">
      <c r="A48" s="2"/>
      <c r="B48" s="99"/>
      <c r="C48" s="100"/>
      <c r="D48" s="101"/>
      <c r="E48" s="61"/>
      <c r="F48" s="62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70"/>
      <c r="R48" s="5"/>
    </row>
    <row r="49" spans="1:18" ht="25.25" customHeight="1" x14ac:dyDescent="0.35">
      <c r="A49" s="2"/>
      <c r="B49" s="99"/>
      <c r="C49" s="100"/>
      <c r="D49" s="101"/>
      <c r="E49" s="63" t="s">
        <v>9</v>
      </c>
      <c r="F49" s="64"/>
      <c r="G49" s="67" t="s">
        <v>22</v>
      </c>
      <c r="H49" s="67"/>
      <c r="I49" s="67"/>
      <c r="J49" s="67"/>
      <c r="K49" s="67"/>
      <c r="L49" s="67"/>
      <c r="M49" s="67"/>
      <c r="N49" s="67"/>
      <c r="O49" s="67"/>
      <c r="P49" s="67"/>
      <c r="Q49" s="68"/>
      <c r="R49" s="5"/>
    </row>
    <row r="50" spans="1:18" ht="25.25" customHeight="1" thickBot="1" x14ac:dyDescent="0.4">
      <c r="A50" s="2"/>
      <c r="B50" s="102"/>
      <c r="C50" s="103"/>
      <c r="D50" s="104"/>
      <c r="E50" s="65"/>
      <c r="F50" s="66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70"/>
      <c r="R50" s="5"/>
    </row>
    <row r="51" spans="1:18" x14ac:dyDescent="0.35">
      <c r="A51" s="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5"/>
    </row>
    <row r="52" spans="1:18" x14ac:dyDescent="0.3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5"/>
    </row>
    <row r="53" spans="1:18" x14ac:dyDescent="0.3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5"/>
    </row>
    <row r="54" spans="1:18" ht="9" customHeight="1" x14ac:dyDescent="0.3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5"/>
    </row>
    <row r="55" spans="1:18" ht="18.75" customHeight="1" x14ac:dyDescent="0.3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</row>
    <row r="56" spans="1:18" ht="16.5" x14ac:dyDescent="0.45">
      <c r="A56" s="56" t="s">
        <v>25</v>
      </c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</row>
    <row r="57" spans="1:18" ht="16.5" x14ac:dyDescent="0.45">
      <c r="A57" s="56" t="s">
        <v>23</v>
      </c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</row>
    <row r="58" spans="1:18" ht="18.75" customHeight="1" x14ac:dyDescent="0.3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</row>
  </sheetData>
  <mergeCells count="33">
    <mergeCell ref="A3:R3"/>
    <mergeCell ref="C11:Q11"/>
    <mergeCell ref="C28:E29"/>
    <mergeCell ref="F28:H29"/>
    <mergeCell ref="I28:K29"/>
    <mergeCell ref="L28:N29"/>
    <mergeCell ref="O28:Q29"/>
    <mergeCell ref="C10:Q10"/>
    <mergeCell ref="G43:Q44"/>
    <mergeCell ref="G41:Q42"/>
    <mergeCell ref="A56:R56"/>
    <mergeCell ref="A4:R4"/>
    <mergeCell ref="B41:D50"/>
    <mergeCell ref="E41:F42"/>
    <mergeCell ref="E43:F44"/>
    <mergeCell ref="G45:Q46"/>
    <mergeCell ref="E45:F46"/>
    <mergeCell ref="A57:R57"/>
    <mergeCell ref="A2:R2"/>
    <mergeCell ref="B7:Q7"/>
    <mergeCell ref="E47:F48"/>
    <mergeCell ref="E49:F50"/>
    <mergeCell ref="G49:Q50"/>
    <mergeCell ref="G47:Q48"/>
    <mergeCell ref="C12:E13"/>
    <mergeCell ref="F12:H13"/>
    <mergeCell ref="I12:K13"/>
    <mergeCell ref="L12:N13"/>
    <mergeCell ref="O12:Q13"/>
    <mergeCell ref="C27:Q27"/>
    <mergeCell ref="C26:Q26"/>
    <mergeCell ref="C25:Q25"/>
    <mergeCell ref="C9:Q9"/>
  </mergeCells>
  <pageMargins left="0" right="0" top="0" bottom="0" header="0" footer="0"/>
  <pageSetup scale="73" orientation="portrait" r:id="rId1"/>
  <headerFooter scaleWithDoc="0"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8DDCCC6417EE048966935AE0A01E2B3" ma:contentTypeVersion="19" ma:contentTypeDescription="Create a new document." ma:contentTypeScope="" ma:versionID="3f30390923e25e583cded54435c490fc">
  <xsd:schema xmlns:xsd="http://www.w3.org/2001/XMLSchema" xmlns:xs="http://www.w3.org/2001/XMLSchema" xmlns:p="http://schemas.microsoft.com/office/2006/metadata/properties" xmlns:ns2="e415b8bd-c2aa-465d-80c6-b1979f2086dd" xmlns:ns3="e4bb7123-9125-4d60-a09f-60ca54acc6e4" xmlns:ns4="f69ac7c7-1a2e-46bd-a988-685139f8f258" targetNamespace="http://schemas.microsoft.com/office/2006/metadata/properties" ma:root="true" ma:fieldsID="28cfd5bf9fcff597c7d34bb0827165ab" ns2:_="" ns3:_="" ns4:_="">
    <xsd:import namespace="e415b8bd-c2aa-465d-80c6-b1979f2086dd"/>
    <xsd:import namespace="e4bb7123-9125-4d60-a09f-60ca54acc6e4"/>
    <xsd:import namespace="f69ac7c7-1a2e-46bd-a988-685139f8f2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CR" minOccurs="0"/>
                <xsd:element ref="ns2:TopicTag" minOccurs="0"/>
                <xsd:element ref="ns2:TypeofDocument" minOccurs="0"/>
                <xsd:element ref="ns2:Program_x0020_Area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15b8bd-c2aa-465d-80c6-b1979f2086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TopicTag" ma:index="19" nillable="true" ma:displayName="Topic Tag" ma:description="Indicate the Topic of the P&amp;P this document is associated with. " ma:format="Dropdown" ma:internalName="TopicTag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Creating Entities"/>
                        <xsd:enumeration value="Terminating Entities"/>
                        <xsd:enumeration value="Peer Review/Proofreading"/>
                        <xsd:enumeration value="AZ Memo Checkout"/>
                        <xsd:enumeration value="File Management"/>
                        <xsd:enumeration value="General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TypeofDocument" ma:index="20" nillable="true" ma:displayName="Type of Document" ma:description="Indicate which type of document this is" ma:format="Dropdown" ma:internalName="TypeofDocument">
      <xsd:simpleType>
        <xsd:restriction base="dms:Choice">
          <xsd:enumeration value="Template"/>
          <xsd:enumeration value="P&amp;P"/>
          <xsd:enumeration value="Appendix"/>
          <xsd:enumeration value="Related info Doc"/>
          <xsd:enumeration value="OPI Team Working Doc"/>
        </xsd:restriction>
      </xsd:simpleType>
    </xsd:element>
    <xsd:element name="Program_x0020_Area" ma:index="21" nillable="true" ma:displayName="Program Area" ma:default="NSLP/SBP" ma:format="Dropdown" ma:internalName="Program_x0020_Area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NSLP/SBP"/>
                        <xsd:enumeration value="NSLP/SBP- Provision 2/3"/>
                        <xsd:enumeration value="NSLP/SBP- CEP"/>
                        <xsd:enumeration value="CACFP-Centers"/>
                        <xsd:enumeration value="CACFP- At Risk"/>
                        <xsd:enumeration value="CACFP- FDCH"/>
                        <xsd:enumeration value="SFSP- SSO"/>
                        <xsd:enumeration value="SFSP- Simplified"/>
                        <xsd:enumeration value="All Programs"/>
                        <xsd:enumeration value="Choice 10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5db50a19-44cd-47bf-aae0-69db42930d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b7123-9125-4d60-a09f-60ca54acc6e4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ac7c7-1a2e-46bd-a988-685139f8f258" elementFormDefault="qualified">
    <xsd:import namespace="http://schemas.microsoft.com/office/2006/documentManagement/types"/>
    <xsd:import namespace="http://schemas.microsoft.com/office/infopath/2007/PartnerControls"/>
    <xsd:element name="TaxCatchAll" ma:index="26" nillable="true" ma:displayName="Taxonomy Catch All Column" ma:hidden="true" ma:list="{2648fd39-d9a8-41c3-9be3-8a72e2ec2726}" ma:internalName="TaxCatchAll" ma:showField="CatchAllData" ma:web="e4bb7123-9125-4d60-a09f-60ca54acc6e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gram_x0020_Area xmlns="e415b8bd-c2aa-465d-80c6-b1979f2086dd">
      <Value>NSLP/SBP</Value>
    </Program_x0020_Area>
    <TopicTag xmlns="e415b8bd-c2aa-465d-80c6-b1979f2086dd" xsi:nil="true"/>
    <TaxCatchAll xmlns="f69ac7c7-1a2e-46bd-a988-685139f8f258" xsi:nil="true"/>
    <lcf76f155ced4ddcb4097134ff3c332f xmlns="e415b8bd-c2aa-465d-80c6-b1979f2086dd">
      <Terms xmlns="http://schemas.microsoft.com/office/infopath/2007/PartnerControls"/>
    </lcf76f155ced4ddcb4097134ff3c332f>
    <TypeofDocument xmlns="e415b8bd-c2aa-465d-80c6-b1979f2086dd" xsi:nil="true"/>
  </documentManagement>
</p:properties>
</file>

<file path=customXml/itemProps1.xml><?xml version="1.0" encoding="utf-8"?>
<ds:datastoreItem xmlns:ds="http://schemas.openxmlformats.org/officeDocument/2006/customXml" ds:itemID="{E82F51A0-A541-4158-837A-4C9D61B3023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96BBD4B-5CFE-4B6B-B3C3-AC1113014E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15b8bd-c2aa-465d-80c6-b1979f2086dd"/>
    <ds:schemaRef ds:uri="e4bb7123-9125-4d60-a09f-60ca54acc6e4"/>
    <ds:schemaRef ds:uri="f69ac7c7-1a2e-46bd-a988-685139f8f2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EFC960D-19F0-479F-BF9D-D495BF0DCCD0}">
  <ds:schemaRefs>
    <ds:schemaRef ds:uri="http://schemas.microsoft.com/office/2006/metadata/properties"/>
    <ds:schemaRef ds:uri="http://schemas.microsoft.com/office/infopath/2007/PartnerControls"/>
    <ds:schemaRef ds:uri="e415b8bd-c2aa-465d-80c6-b1979f2086dd"/>
    <ds:schemaRef ds:uri="f69ac7c7-1a2e-46bd-a988-685139f8f25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CDE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Error-Prone Guidelines</dc:title>
  <dc:subject/>
  <dc:creator>ADE HNS</dc:creator>
  <cp:keywords/>
  <dc:description/>
  <cp:lastModifiedBy>Rhodes, Maddie</cp:lastModifiedBy>
  <cp:revision/>
  <dcterms:created xsi:type="dcterms:W3CDTF">2010-09-07T14:47:07Z</dcterms:created>
  <dcterms:modified xsi:type="dcterms:W3CDTF">2026-06-18T13:57:24Z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0x01010068DDCCC6417EE048966935AE0A01E2B3</vt:lpwstr>
  </property>
</Properties>
</file>