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adecloud.sharepoint.com/sites/SF.team/Shared Documents/Fiscal Operations/SF Website Resources/"/>
    </mc:Choice>
  </mc:AlternateContent>
  <xr:revisionPtr revIDLastSave="8" documentId="8_{330D40A3-354A-437D-8D4B-8DA04584A5C4}" xr6:coauthVersionLast="47" xr6:coauthVersionMax="47" xr10:uidLastSave="{C89F5949-0153-4D78-8900-33D015127484}"/>
  <bookViews>
    <workbookView xWindow="28680" yWindow="-120" windowWidth="29040" windowHeight="15720" xr2:uid="{E2FAA008-2B3C-4080-9EE8-2839C5463D62}"/>
  </bookViews>
  <sheets>
    <sheet name="M&amp;O Override Calculator" sheetId="3" r:id="rId1"/>
    <sheet name="Weighted ADM Calculator" sheetId="6" r:id="rId2"/>
    <sheet name="Sheet1" sheetId="2" state="hidden" r:id="rId3"/>
  </sheets>
  <definedNames>
    <definedName name="PhaseDown">Sheet1!$A$1:$A$4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3" l="1" a="1"/>
  <c r="E23" i="3" s="1"/>
  <c r="J27" i="6"/>
  <c r="I27" i="6"/>
  <c r="H27" i="6"/>
  <c r="J26" i="6"/>
  <c r="I26" i="6"/>
  <c r="H26" i="6"/>
  <c r="J25" i="6"/>
  <c r="I25" i="6"/>
  <c r="H25" i="6"/>
  <c r="J24" i="6"/>
  <c r="I24" i="6"/>
  <c r="H24" i="6"/>
  <c r="J23" i="6"/>
  <c r="I23" i="6"/>
  <c r="H23" i="6"/>
  <c r="J22" i="6"/>
  <c r="I22" i="6"/>
  <c r="H22" i="6"/>
  <c r="J21" i="6"/>
  <c r="I21" i="6"/>
  <c r="H21" i="6"/>
  <c r="J20" i="6"/>
  <c r="I20" i="6"/>
  <c r="H20" i="6"/>
  <c r="J19" i="6"/>
  <c r="I19" i="6"/>
  <c r="H19" i="6"/>
  <c r="J18" i="6"/>
  <c r="I18" i="6"/>
  <c r="H18" i="6"/>
  <c r="J17" i="6"/>
  <c r="I17" i="6"/>
  <c r="H17" i="6"/>
  <c r="A17" i="6"/>
  <c r="J16" i="6"/>
  <c r="I16" i="6"/>
  <c r="H16" i="6"/>
  <c r="J15" i="6"/>
  <c r="I15" i="6"/>
  <c r="H15" i="6"/>
  <c r="F14" i="6"/>
  <c r="F28" i="6" s="1"/>
  <c r="E14" i="6"/>
  <c r="E28" i="6" s="1"/>
  <c r="D14" i="6"/>
  <c r="D28" i="6" s="1"/>
  <c r="J13" i="6"/>
  <c r="I13" i="6"/>
  <c r="H13" i="6"/>
  <c r="J12" i="6"/>
  <c r="I12" i="6"/>
  <c r="H12" i="6"/>
  <c r="F8" i="6"/>
  <c r="E8" i="6"/>
  <c r="D8" i="6"/>
  <c r="J7" i="6"/>
  <c r="J29" i="6" s="1"/>
  <c r="I7" i="6"/>
  <c r="H7" i="6"/>
  <c r="J6" i="6"/>
  <c r="I6" i="6"/>
  <c r="H6" i="6"/>
  <c r="J5" i="6"/>
  <c r="J8" i="6" s="1"/>
  <c r="I5" i="6"/>
  <c r="I29" i="6" s="1"/>
  <c r="H5" i="6"/>
  <c r="H29" i="6" s="1"/>
  <c r="H14" i="6" l="1"/>
  <c r="H30" i="6" s="1"/>
  <c r="J31" i="6" s="1"/>
  <c r="I14" i="6"/>
  <c r="I30" i="6" s="1"/>
  <c r="J32" i="6" s="1"/>
  <c r="J14" i="6"/>
  <c r="J30" i="6" s="1"/>
  <c r="J33" i="6" s="1"/>
  <c r="H8" i="6"/>
  <c r="I8" i="6"/>
  <c r="J34" i="6" l="1"/>
  <c r="A6" i="3" l="1"/>
  <c r="H24" i="3"/>
  <c r="B10" i="3" l="1"/>
  <c r="I3" i="3"/>
  <c r="G12" i="3"/>
  <c r="C5" i="3" l="1"/>
  <c r="I5" i="3"/>
  <c r="I4" i="3"/>
  <c r="G26" i="3"/>
  <c r="G22" i="3"/>
  <c r="B21" i="3"/>
  <c r="G20" i="3"/>
  <c r="G19" i="3"/>
  <c r="G18" i="3"/>
  <c r="G17" i="3"/>
  <c r="G16" i="3"/>
  <c r="G15" i="3"/>
  <c r="G14" i="3"/>
  <c r="G13" i="3"/>
  <c r="B13" i="3"/>
  <c r="B12" i="3"/>
  <c r="G9" i="3"/>
  <c r="B9" i="3"/>
  <c r="G8" i="3"/>
  <c r="B8" i="3"/>
  <c r="G7" i="3"/>
  <c r="B7" i="3"/>
  <c r="H10" i="3" l="1"/>
  <c r="H12" i="3" s="1"/>
  <c r="H15" i="3" s="1"/>
  <c r="H19" i="3" l="1"/>
  <c r="H26" i="3" s="1"/>
  <c r="D1" i="2"/>
  <c r="D3" i="2" l="1"/>
  <c r="B2" i="2"/>
  <c r="D13" i="2" l="1"/>
  <c r="D9" i="2"/>
  <c r="D12" i="2"/>
  <c r="D8" i="2"/>
  <c r="D11" i="2"/>
  <c r="D7" i="2"/>
  <c r="D5" i="2"/>
  <c r="D10" i="2"/>
  <c r="D6" i="2"/>
  <c r="D4" i="2"/>
  <c r="D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<sst xmlns="http://schemas.openxmlformats.org/spreadsheetml/2006/main" count="96" uniqueCount="75">
  <si>
    <t>Description &amp; Source</t>
  </si>
  <si>
    <t>Fiscal Year</t>
  </si>
  <si>
    <t>X</t>
  </si>
  <si>
    <t>=</t>
  </si>
  <si>
    <t>+</t>
  </si>
  <si>
    <t>Choose Phase Down Status</t>
  </si>
  <si>
    <t>Not in Phase Down</t>
  </si>
  <si>
    <t>Phase Down 1 - Reduced by 1/3</t>
  </si>
  <si>
    <t>Phase Down 2  - Reduced by 2/3</t>
  </si>
  <si>
    <t>Value</t>
  </si>
  <si>
    <t>Regular ADM</t>
  </si>
  <si>
    <t>Grade Range/Group</t>
  </si>
  <si>
    <t>Non-AOI ADM</t>
  </si>
  <si>
    <t>AOI-FT ADM</t>
  </si>
  <si>
    <t>AOI-PT ADM</t>
  </si>
  <si>
    <t>Support Level Weight</t>
  </si>
  <si>
    <t>Non-AOI Weighted ADM</t>
  </si>
  <si>
    <t>AOI-FT Weighted ADM</t>
  </si>
  <si>
    <t>AOI-PT Weighted ADM</t>
  </si>
  <si>
    <t>PSD</t>
  </si>
  <si>
    <t>K-8,UE</t>
  </si>
  <si>
    <t>9-12</t>
  </si>
  <si>
    <t>Regular Total</t>
  </si>
  <si>
    <t>ELL</t>
  </si>
  <si>
    <t>K3</t>
  </si>
  <si>
    <t>K3 (Reading)</t>
  </si>
  <si>
    <t>HI</t>
  </si>
  <si>
    <t>MD-R, A-R, SID-R</t>
  </si>
  <si>
    <t>MD-SC, A-SC, SID-SC</t>
  </si>
  <si>
    <t>MD-SSI</t>
  </si>
  <si>
    <t>OI-R</t>
  </si>
  <si>
    <t>OI-SC</t>
  </si>
  <si>
    <t>P-SD</t>
  </si>
  <si>
    <t>DD,ED,MIID,SLD,SLI,OHI</t>
  </si>
  <si>
    <t>ED-P</t>
  </si>
  <si>
    <t>MOID</t>
  </si>
  <si>
    <t>VI</t>
  </si>
  <si>
    <t>FRPL</t>
  </si>
  <si>
    <t>G</t>
  </si>
  <si>
    <t>Group B Total</t>
  </si>
  <si>
    <t>Total Weighted ADM</t>
  </si>
  <si>
    <t>AOI-PT Funding Factor is .85</t>
  </si>
  <si>
    <t>AOI-FT Funding Factor is .95</t>
  </si>
  <si>
    <t>Total Weighted Group B ADM</t>
  </si>
  <si>
    <t>Total Regular Weighted ADM</t>
  </si>
  <si>
    <t>FROM</t>
  </si>
  <si>
    <t>Group B ADM (Add Ons)</t>
  </si>
  <si>
    <t>Instructions:  Input values for all Yellow Boxes</t>
  </si>
  <si>
    <t>M&amp;O Override Estimator</t>
  </si>
  <si>
    <t>Total Non-AOI Weighted ADM</t>
  </si>
  <si>
    <t>Total FT AOI-Weighted ADM</t>
  </si>
  <si>
    <t>Total PT AOI-Weighted ADM</t>
  </si>
  <si>
    <t xml:space="preserve">K3 Reading ADM Dollar Estimate </t>
  </si>
  <si>
    <t>AOI Factor</t>
  </si>
  <si>
    <t>Supp LVL</t>
  </si>
  <si>
    <t>Pror Year Total Weighted K3 Reading ADM</t>
  </si>
  <si>
    <t>Current Fiscal Year</t>
  </si>
  <si>
    <t>Reports needed to complete data entry:</t>
  </si>
  <si>
    <t>Latest or SRC BSA-55</t>
  </si>
  <si>
    <t>Latest District Expenditure Budget</t>
  </si>
  <si>
    <t>Is Districts  K3 Reading Approved?</t>
  </si>
  <si>
    <t>Calculator Fiscal Year</t>
  </si>
  <si>
    <t xml:space="preserve">Use this form to calculate Weighted ADM when Support Level weights differ from current levels. </t>
  </si>
  <si>
    <t>Fiscal Year that Override Starts</t>
  </si>
  <si>
    <t>Length Of Override (Years)</t>
  </si>
  <si>
    <t>Adjusted M&amp;O Override %</t>
  </si>
  <si>
    <t>Override Amount - Formula (RCL*Override%)</t>
  </si>
  <si>
    <r>
      <rPr>
        <b/>
        <sz val="11"/>
        <color theme="1"/>
        <rFont val="Times New Roman"/>
        <family val="1"/>
      </rPr>
      <t>Teacher Experience Index (TEI)</t>
    </r>
    <r>
      <rPr>
        <sz val="11"/>
        <color theme="1"/>
        <rFont val="Times New Roman"/>
        <family val="1"/>
      </rPr>
      <t xml:space="preserve"> - BSA-55, Page 2 of 5</t>
    </r>
  </si>
  <si>
    <r>
      <rPr>
        <b/>
        <sz val="11"/>
        <color theme="1"/>
        <rFont val="Times New Roman"/>
        <family val="1"/>
      </rPr>
      <t>Base Support Level (BSL)</t>
    </r>
    <r>
      <rPr>
        <sz val="11"/>
        <color theme="1"/>
        <rFont val="Times New Roman"/>
        <family val="1"/>
      </rPr>
      <t xml:space="preserve"> - Formula: (WSC*BSA*TEI)</t>
    </r>
  </si>
  <si>
    <r>
      <rPr>
        <b/>
        <sz val="11"/>
        <color theme="1"/>
        <rFont val="Times New Roman"/>
        <family val="1"/>
      </rPr>
      <t>Audit Service Expense (ASE)</t>
    </r>
    <r>
      <rPr>
        <sz val="11"/>
        <color theme="1"/>
        <rFont val="Times New Roman"/>
        <family val="1"/>
      </rPr>
      <t xml:space="preserve"> - BSA-55, Page 2 of 5</t>
    </r>
  </si>
  <si>
    <r>
      <rPr>
        <b/>
        <sz val="11"/>
        <color theme="1"/>
        <rFont val="Times New Roman"/>
        <family val="1"/>
      </rPr>
      <t>Other Adjustments (OA)</t>
    </r>
    <r>
      <rPr>
        <sz val="11"/>
        <color theme="1"/>
        <rFont val="Times New Roman"/>
        <family val="1"/>
      </rPr>
      <t xml:space="preserve"> - BSA-55, Page 2 of 5</t>
    </r>
  </si>
  <si>
    <r>
      <rPr>
        <b/>
        <sz val="11"/>
        <color theme="1"/>
        <rFont val="Times New Roman"/>
        <family val="1"/>
      </rPr>
      <t>Transport. Revenue Control Limit (TRCL)</t>
    </r>
    <r>
      <rPr>
        <sz val="11"/>
        <color theme="1"/>
        <rFont val="Times New Roman"/>
        <family val="1"/>
      </rPr>
      <t xml:space="preserve"> - BSA-55, Page 3 of 5</t>
    </r>
  </si>
  <si>
    <r>
      <rPr>
        <b/>
        <sz val="11"/>
        <color theme="1"/>
        <rFont val="Times New Roman"/>
        <family val="1"/>
      </rPr>
      <t>Override Revenue Control Limit (RCL)</t>
    </r>
    <r>
      <rPr>
        <sz val="11"/>
        <color theme="1"/>
        <rFont val="Times New Roman"/>
        <family val="1"/>
      </rPr>
      <t xml:space="preserve"> - Formula: (BSL+ASE+OA+TRCL)</t>
    </r>
  </si>
  <si>
    <r>
      <t xml:space="preserve">Phase Down Adjustment    </t>
    </r>
    <r>
      <rPr>
        <i/>
        <sz val="11"/>
        <color theme="1"/>
        <rFont val="Times New Roman"/>
        <family val="1"/>
      </rPr>
      <t xml:space="preserve">  (33% in last FY and 66% in second to last FY)</t>
    </r>
  </si>
  <si>
    <r>
      <rPr>
        <b/>
        <sz val="11"/>
        <color theme="1"/>
        <rFont val="Times New Roman"/>
        <family val="1"/>
      </rPr>
      <t>M&amp;O Override %</t>
    </r>
    <r>
      <rPr>
        <sz val="11"/>
        <color theme="1"/>
        <rFont val="Times New Roman"/>
        <family val="1"/>
      </rPr>
      <t xml:space="preserve"> - Election Results %  </t>
    </r>
    <r>
      <rPr>
        <b/>
        <sz val="11"/>
        <color theme="1"/>
        <rFont val="Times New Roman"/>
        <family val="1"/>
      </rPr>
      <t>(&lt;15%)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</si>
</sst>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0_);_(* \(#,##0.0000\);_(* &quot;-&quot;??_);_(@_)"/>
    <numFmt numFmtId="165" formatCode="0.0000"/>
    <numFmt numFmtId="166" formatCode="_(* #,##0.000000000_);_(* \(#,##0.000000000\);_(* &quot;-&quot;??_);_(@_)"/>
    <numFmt numFmtId="167" formatCode="_(&quot;$&quot;* #,##0.0000_);_(&quot;$&quot;* \(#,##0.0000\);_(&quot;$&quot;* &quot;-&quot;??_);_(@_)"/>
    <numFmt numFmtId="168" formatCode="0.000000"/>
    <numFmt numFmtId="169" formatCode="_(* #,##0.0000000_);_(* \(#,##0.0000000\);_(* &quot;-&quot;??_);_(@_)"/>
    <numFmt numFmtId="170" formatCode="_(* #,##0.000000000000_);_(* \(#,##0.000000000000\);_(* &quot;-&quot;??_);_(@_)"/>
    <numFmt numFmtId="171" formatCode="0.0000%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rgb="FF000000"/>
      <name val="Segoe UI"/>
      <family val="2"/>
    </font>
    <font>
      <b/>
      <i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FFFF00"/>
      <name val="Times New Roman"/>
      <family val="1"/>
    </font>
    <font>
      <b/>
      <sz val="11"/>
      <color theme="5" tint="0.59999389629810485"/>
      <name val="Times New Roman"/>
      <family val="1"/>
    </font>
    <font>
      <i/>
      <sz val="11"/>
      <color theme="1"/>
      <name val="Times New Roman"/>
      <family val="1"/>
    </font>
    <font>
      <i/>
      <sz val="10"/>
      <color theme="1"/>
      <name val="Times New Roman"/>
      <family val="1"/>
    </font>
    <font>
      <b/>
      <sz val="22"/>
      <color theme="0"/>
      <name val="Times New Roman"/>
      <family val="1"/>
    </font>
    <font>
      <b/>
      <sz val="11"/>
      <color theme="0"/>
      <name val="Times New Roman"/>
      <family val="1"/>
    </font>
    <font>
      <b/>
      <i/>
      <sz val="11"/>
      <color theme="0"/>
      <name val="Times New Roman"/>
      <family val="1"/>
    </font>
    <font>
      <sz val="11"/>
      <color theme="0"/>
      <name val="Times New Roman"/>
      <family val="1"/>
    </font>
    <font>
      <b/>
      <i/>
      <sz val="10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rgb="FF000000"/>
      <name val="Times New Roman"/>
      <family val="1"/>
    </font>
    <font>
      <b/>
      <sz val="10"/>
      <color rgb="FFFFFF00"/>
      <name val="Times New Roman"/>
      <family val="1"/>
    </font>
    <font>
      <b/>
      <sz val="10"/>
      <color rgb="FFCB6015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rgb="FFCC9900"/>
      </patternFill>
    </fill>
    <fill>
      <patternFill patternType="solid">
        <fgColor rgb="FF002D72"/>
        <bgColor indexed="64"/>
      </patternFill>
    </fill>
    <fill>
      <patternFill patternType="solid">
        <fgColor rgb="FF89B9FF"/>
        <bgColor indexed="64"/>
      </patternFill>
    </fill>
    <fill>
      <patternFill patternType="solid">
        <fgColor rgb="FF910048"/>
        <bgColor indexed="64"/>
      </patternFill>
    </fill>
    <fill>
      <patternFill patternType="solid">
        <fgColor rgb="FFFA8B26"/>
        <bgColor indexed="64"/>
      </patternFill>
    </fill>
    <fill>
      <patternFill patternType="solid">
        <fgColor rgb="FFD0CECE"/>
        <bgColor indexed="64"/>
      </patternFill>
    </fill>
  </fills>
  <borders count="14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dashed">
        <color theme="0"/>
      </left>
      <right style="dashed">
        <color theme="0"/>
      </right>
      <top style="dashed">
        <color theme="0"/>
      </top>
      <bottom style="dashed">
        <color theme="0"/>
      </bottom>
      <diagonal/>
    </border>
    <border>
      <left style="dashed">
        <color theme="0"/>
      </left>
      <right style="dashed">
        <color theme="0"/>
      </right>
      <top/>
      <bottom style="dashed">
        <color theme="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ck">
        <color theme="3" tint="0.499984740745262"/>
      </left>
      <right/>
      <top/>
      <bottom style="thick">
        <color theme="3" tint="0.4999847407452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dashed">
        <color theme="1"/>
      </right>
      <top style="medium">
        <color indexed="64"/>
      </top>
      <bottom style="dashed">
        <color theme="0"/>
      </bottom>
      <diagonal/>
    </border>
    <border>
      <left style="dashed">
        <color theme="1"/>
      </left>
      <right style="dashed">
        <color theme="1"/>
      </right>
      <top style="medium">
        <color indexed="64"/>
      </top>
      <bottom style="dashed">
        <color theme="1"/>
      </bottom>
      <diagonal/>
    </border>
    <border>
      <left style="dashed">
        <color theme="0"/>
      </left>
      <right/>
      <top/>
      <bottom style="dashed">
        <color theme="0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/>
      <right/>
      <top style="dashed">
        <color theme="0"/>
      </top>
      <bottom style="dashed">
        <color theme="0"/>
      </bottom>
      <diagonal/>
    </border>
    <border>
      <left style="dashed">
        <color theme="1"/>
      </left>
      <right style="dashed">
        <color theme="1"/>
      </right>
      <top style="dashed">
        <color theme="1"/>
      </top>
      <bottom style="dashed">
        <color theme="1"/>
      </bottom>
      <diagonal/>
    </border>
    <border>
      <left/>
      <right style="dashed">
        <color theme="0"/>
      </right>
      <top style="dashed">
        <color theme="0"/>
      </top>
      <bottom style="dashed">
        <color theme="0"/>
      </bottom>
      <diagonal/>
    </border>
    <border>
      <left style="dashed">
        <color theme="0"/>
      </left>
      <right/>
      <top style="dashed">
        <color theme="0"/>
      </top>
      <bottom style="dashed">
        <color theme="0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/>
      <top style="thin">
        <color theme="1"/>
      </top>
      <bottom style="medium">
        <color indexed="64"/>
      </bottom>
      <diagonal/>
    </border>
    <border>
      <left style="dashed">
        <color theme="0"/>
      </left>
      <right/>
      <top style="medium">
        <color indexed="64"/>
      </top>
      <bottom style="dashed">
        <color theme="0"/>
      </bottom>
      <diagonal/>
    </border>
    <border>
      <left/>
      <right style="dashed">
        <color theme="0"/>
      </right>
      <top style="medium">
        <color indexed="64"/>
      </top>
      <bottom style="dashed">
        <color theme="0"/>
      </bottom>
      <diagonal/>
    </border>
    <border>
      <left/>
      <right style="dashed">
        <color theme="0"/>
      </right>
      <top style="dashed">
        <color theme="0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theme="3" tint="0.499984740745262"/>
      </bottom>
      <diagonal/>
    </border>
    <border>
      <left style="thick">
        <color theme="3" tint="0.499984740745262"/>
      </left>
      <right/>
      <top/>
      <bottom/>
      <diagonal/>
    </border>
    <border>
      <left/>
      <right style="medium">
        <color indexed="64"/>
      </right>
      <top style="thin">
        <color theme="1"/>
      </top>
      <bottom style="thick">
        <color theme="3" tint="0.499984740745262"/>
      </bottom>
      <diagonal/>
    </border>
    <border>
      <left/>
      <right/>
      <top style="thin">
        <color theme="1"/>
      </top>
      <bottom style="thick">
        <color theme="3" tint="0.499984740745262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medium">
        <color indexed="64"/>
      </right>
      <top/>
      <bottom style="thin">
        <color theme="1"/>
      </bottom>
      <diagonal/>
    </border>
    <border>
      <left style="dashed">
        <color theme="0"/>
      </left>
      <right style="thin">
        <color theme="1"/>
      </right>
      <top style="medium">
        <color theme="1"/>
      </top>
      <bottom style="dashed">
        <color theme="0"/>
      </bottom>
      <diagonal/>
    </border>
    <border>
      <left style="dashed">
        <color theme="1"/>
      </left>
      <right style="dashed">
        <color theme="0"/>
      </right>
      <top style="dashed">
        <color theme="0"/>
      </top>
      <bottom style="dashed">
        <color theme="0"/>
      </bottom>
      <diagonal/>
    </border>
    <border>
      <left style="dashed">
        <color theme="0"/>
      </left>
      <right style="thin">
        <color theme="1"/>
      </right>
      <top style="dashed">
        <color theme="0"/>
      </top>
      <bottom style="dashed">
        <color theme="0"/>
      </bottom>
      <diagonal/>
    </border>
    <border>
      <left style="dashed">
        <color theme="1"/>
      </left>
      <right style="dashed">
        <color theme="0"/>
      </right>
      <top style="medium">
        <color auto="1"/>
      </top>
      <bottom style="dashed">
        <color theme="0"/>
      </bottom>
      <diagonal/>
    </border>
    <border>
      <left/>
      <right/>
      <top style="dashed">
        <color theme="0"/>
      </top>
      <bottom style="medium">
        <color auto="1"/>
      </bottom>
      <diagonal/>
    </border>
    <border>
      <left style="dashed">
        <color theme="1"/>
      </left>
      <right style="dashed">
        <color theme="1"/>
      </right>
      <top style="dashed">
        <color theme="1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medium">
        <color theme="1"/>
      </top>
      <bottom/>
      <diagonal/>
    </border>
    <border>
      <left style="thin">
        <color indexed="64"/>
      </left>
      <right style="medium">
        <color auto="1"/>
      </right>
      <top/>
      <bottom/>
      <diagonal/>
    </border>
    <border>
      <left style="dashed">
        <color theme="0"/>
      </left>
      <right style="dashed">
        <color theme="0"/>
      </right>
      <top/>
      <bottom/>
      <diagonal/>
    </border>
    <border>
      <left style="dashed">
        <color theme="0"/>
      </left>
      <right style="dashed">
        <color theme="0"/>
      </right>
      <top style="medium">
        <color theme="1"/>
      </top>
      <bottom style="dashed">
        <color theme="0"/>
      </bottom>
      <diagonal/>
    </border>
    <border>
      <left style="dashed">
        <color theme="0"/>
      </left>
      <right style="dashed">
        <color theme="0"/>
      </right>
      <top style="dashed">
        <color theme="0"/>
      </top>
      <bottom style="medium">
        <color theme="1"/>
      </bottom>
      <diagonal/>
    </border>
    <border>
      <left style="thin">
        <color theme="1"/>
      </left>
      <right style="thin">
        <color indexed="64"/>
      </right>
      <top style="medium">
        <color theme="1"/>
      </top>
      <bottom style="dashed">
        <color theme="0"/>
      </bottom>
      <diagonal/>
    </border>
    <border>
      <left style="thin">
        <color theme="1"/>
      </left>
      <right style="thin">
        <color indexed="64"/>
      </right>
      <top style="dashed">
        <color theme="0"/>
      </top>
      <bottom style="dashed">
        <color theme="0"/>
      </bottom>
      <diagonal/>
    </border>
    <border>
      <left style="dashed">
        <color theme="0"/>
      </left>
      <right style="thin">
        <color indexed="64"/>
      </right>
      <top style="dashed">
        <color theme="0"/>
      </top>
      <bottom style="medium">
        <color theme="1"/>
      </bottom>
      <diagonal/>
    </border>
    <border>
      <left style="thin">
        <color theme="1"/>
      </left>
      <right style="thin">
        <color indexed="64"/>
      </right>
      <top style="dashed">
        <color theme="0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theme="1"/>
      </right>
      <top style="medium">
        <color auto="1"/>
      </top>
      <bottom style="medium">
        <color theme="1"/>
      </bottom>
      <diagonal/>
    </border>
    <border>
      <left/>
      <right style="thin">
        <color theme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dashed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medium">
        <color theme="1"/>
      </right>
      <top style="thin">
        <color theme="1"/>
      </top>
      <bottom/>
      <diagonal/>
    </border>
    <border>
      <left style="medium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theme="1"/>
      </right>
      <top/>
      <bottom/>
      <diagonal/>
    </border>
    <border>
      <left style="medium">
        <color indexed="64"/>
      </left>
      <right style="medium">
        <color theme="1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 style="dashed">
        <color theme="0"/>
      </left>
      <right style="medium">
        <color indexed="64"/>
      </right>
      <top style="dashed">
        <color theme="0"/>
      </top>
      <bottom style="thin">
        <color indexed="64"/>
      </bottom>
      <diagonal/>
    </border>
    <border>
      <left style="dashed">
        <color theme="0"/>
      </left>
      <right/>
      <top style="dashed">
        <color theme="0"/>
      </top>
      <bottom style="thin">
        <color indexed="64"/>
      </bottom>
      <diagonal/>
    </border>
    <border>
      <left/>
      <right style="dashed">
        <color theme="0"/>
      </right>
      <top style="dashed">
        <color theme="0"/>
      </top>
      <bottom style="thin">
        <color indexed="64"/>
      </bottom>
      <diagonal/>
    </border>
    <border>
      <left style="dashed">
        <color theme="0"/>
      </left>
      <right style="dashed">
        <color theme="0"/>
      </right>
      <top style="dashed">
        <color theme="0"/>
      </top>
      <bottom style="thin">
        <color indexed="64"/>
      </bottom>
      <diagonal/>
    </border>
    <border>
      <left style="thick">
        <color rgb="FFCB6015"/>
      </left>
      <right style="medium">
        <color indexed="64"/>
      </right>
      <top style="thick">
        <color rgb="FFCB6015"/>
      </top>
      <bottom/>
      <diagonal/>
    </border>
    <border>
      <left style="thick">
        <color rgb="FFCB6015"/>
      </left>
      <right style="medium">
        <color indexed="64"/>
      </right>
      <top/>
      <bottom/>
      <diagonal/>
    </border>
    <border>
      <left style="thick">
        <color rgb="FFCB6015"/>
      </left>
      <right style="medium">
        <color indexed="64"/>
      </right>
      <top/>
      <bottom style="thick">
        <color rgb="FFCB6015"/>
      </bottom>
      <diagonal/>
    </border>
    <border>
      <left/>
      <right style="thick">
        <color rgb="FFCB6015"/>
      </right>
      <top/>
      <bottom style="thick">
        <color rgb="FFCB6105"/>
      </bottom>
      <diagonal/>
    </border>
    <border>
      <left/>
      <right style="thick">
        <color rgb="FFCB6015"/>
      </right>
      <top/>
      <bottom/>
      <diagonal/>
    </border>
    <border>
      <left/>
      <right/>
      <top style="thin">
        <color theme="0"/>
      </top>
      <bottom/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 style="medium">
        <color theme="1"/>
      </top>
      <bottom style="thin">
        <color theme="0"/>
      </bottom>
      <diagonal/>
    </border>
    <border>
      <left/>
      <right/>
      <top style="medium">
        <color theme="1"/>
      </top>
      <bottom style="thin">
        <color theme="0"/>
      </bottom>
      <diagonal/>
    </border>
    <border>
      <left style="dashed">
        <color theme="0"/>
      </left>
      <right style="dashed">
        <color theme="0"/>
      </right>
      <top style="medium">
        <color indexed="64"/>
      </top>
      <bottom/>
      <diagonal/>
    </border>
    <border>
      <left/>
      <right style="dashed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ck">
        <color theme="1"/>
      </top>
      <bottom/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medium">
        <color theme="1"/>
      </top>
      <bottom style="thin">
        <color theme="0"/>
      </bottom>
      <diagonal/>
    </border>
    <border>
      <left style="thin">
        <color theme="0"/>
      </left>
      <right style="thick">
        <color auto="1"/>
      </right>
      <top style="thin">
        <color theme="0"/>
      </top>
      <bottom style="thin">
        <color theme="0"/>
      </bottom>
      <diagonal/>
    </border>
    <border>
      <left/>
      <right style="thick">
        <color auto="1"/>
      </right>
      <top style="thin">
        <color theme="0"/>
      </top>
      <bottom style="thin">
        <color theme="0"/>
      </bottom>
      <diagonal/>
    </border>
    <border>
      <left/>
      <right style="thick">
        <color auto="1"/>
      </right>
      <top style="thin">
        <color theme="0"/>
      </top>
      <bottom/>
      <diagonal/>
    </border>
    <border>
      <left/>
      <right style="thick">
        <color auto="1"/>
      </right>
      <top style="thick">
        <color theme="1"/>
      </top>
      <bottom/>
      <diagonal/>
    </border>
    <border>
      <left/>
      <right style="thick">
        <color auto="1"/>
      </right>
      <top/>
      <bottom/>
      <diagonal/>
    </border>
    <border>
      <left style="dashed">
        <color theme="0"/>
      </left>
      <right style="dashed">
        <color theme="0"/>
      </right>
      <top/>
      <bottom style="thick">
        <color auto="1"/>
      </bottom>
      <diagonal/>
    </border>
    <border>
      <left style="dashed">
        <color theme="0"/>
      </left>
      <right/>
      <top style="dashed">
        <color theme="0"/>
      </top>
      <bottom style="thick">
        <color auto="1"/>
      </bottom>
      <diagonal/>
    </border>
    <border>
      <left/>
      <right style="dashed">
        <color theme="0"/>
      </right>
      <top style="dashed">
        <color theme="0"/>
      </top>
      <bottom style="thick">
        <color auto="1"/>
      </bottom>
      <diagonal/>
    </border>
    <border>
      <left style="dashed">
        <color theme="0"/>
      </left>
      <right style="dashed">
        <color theme="0"/>
      </right>
      <top style="dashed">
        <color theme="0"/>
      </top>
      <bottom style="thick">
        <color auto="1"/>
      </bottom>
      <diagonal/>
    </border>
    <border>
      <left style="medium">
        <color indexed="64"/>
      </left>
      <right style="medium">
        <color theme="1"/>
      </right>
      <top style="medium">
        <color theme="1"/>
      </top>
      <bottom style="thick">
        <color auto="1"/>
      </bottom>
      <diagonal/>
    </border>
    <border>
      <left style="medium">
        <color theme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7">
    <xf numFmtId="0" fontId="0" fillId="0" borderId="0" xfId="0"/>
    <xf numFmtId="14" fontId="0" fillId="0" borderId="0" xfId="0" applyNumberFormat="1"/>
    <xf numFmtId="1" fontId="0" fillId="0" borderId="0" xfId="0" applyNumberFormat="1"/>
    <xf numFmtId="0" fontId="4" fillId="0" borderId="0" xfId="0" applyFont="1"/>
    <xf numFmtId="0" fontId="4" fillId="0" borderId="86" xfId="0" applyFont="1" applyBorder="1"/>
    <xf numFmtId="0" fontId="4" fillId="0" borderId="87" xfId="0" applyFont="1" applyBorder="1"/>
    <xf numFmtId="0" fontId="5" fillId="4" borderId="100" xfId="0" applyFont="1" applyFill="1" applyBorder="1" applyAlignment="1" applyProtection="1">
      <alignment horizontal="center" wrapText="1"/>
      <protection locked="0"/>
    </xf>
    <xf numFmtId="0" fontId="4" fillId="0" borderId="86" xfId="0" applyFont="1" applyBorder="1" applyAlignment="1">
      <alignment horizontal="center"/>
    </xf>
    <xf numFmtId="168" fontId="4" fillId="4" borderId="79" xfId="0" applyNumberFormat="1" applyFont="1" applyFill="1" applyBorder="1" applyAlignment="1" applyProtection="1">
      <alignment horizontal="center" vertical="center"/>
      <protection locked="0"/>
    </xf>
    <xf numFmtId="165" fontId="4" fillId="4" borderId="40" xfId="0" applyNumberFormat="1" applyFont="1" applyFill="1" applyBorder="1" applyAlignment="1" applyProtection="1">
      <alignment horizontal="center"/>
      <protection locked="0"/>
    </xf>
    <xf numFmtId="165" fontId="4" fillId="4" borderId="44" xfId="0" applyNumberFormat="1" applyFont="1" applyFill="1" applyBorder="1" applyAlignment="1" applyProtection="1">
      <alignment horizontal="center"/>
      <protection locked="0"/>
    </xf>
    <xf numFmtId="165" fontId="4" fillId="4" borderId="69" xfId="0" applyNumberFormat="1" applyFont="1" applyFill="1" applyBorder="1" applyAlignment="1" applyProtection="1">
      <alignment horizontal="center"/>
      <protection locked="0"/>
    </xf>
    <xf numFmtId="0" fontId="5" fillId="10" borderId="49" xfId="0" applyFont="1" applyFill="1" applyBorder="1" applyAlignment="1">
      <alignment horizontal="center"/>
    </xf>
    <xf numFmtId="0" fontId="5" fillId="10" borderId="90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41" xfId="0" applyFont="1" applyFill="1" applyBorder="1" applyAlignment="1">
      <alignment horizontal="center"/>
    </xf>
    <xf numFmtId="0" fontId="4" fillId="2" borderId="41" xfId="0" applyFont="1" applyFill="1" applyBorder="1" applyAlignment="1">
      <alignment horizontal="center"/>
    </xf>
    <xf numFmtId="0" fontId="4" fillId="0" borderId="46" xfId="0" applyFont="1" applyBorder="1" applyAlignment="1">
      <alignment horizontal="left"/>
    </xf>
    <xf numFmtId="0" fontId="4" fillId="0" borderId="45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46" xfId="0" applyFont="1" applyBorder="1" applyAlignment="1">
      <alignment horizontal="center"/>
    </xf>
    <xf numFmtId="0" fontId="4" fillId="0" borderId="46" xfId="0" applyFont="1" applyBorder="1" applyAlignment="1">
      <alignment horizontal="center"/>
    </xf>
    <xf numFmtId="44" fontId="4" fillId="4" borderId="91" xfId="2" applyFont="1" applyFill="1" applyBorder="1" applyAlignment="1" applyProtection="1">
      <alignment horizontal="center"/>
      <protection locked="0"/>
    </xf>
    <xf numFmtId="167" fontId="4" fillId="4" borderId="91" xfId="2" applyNumberFormat="1" applyFont="1" applyFill="1" applyBorder="1" applyAlignment="1" applyProtection="1">
      <alignment horizontal="center"/>
      <protection locked="0"/>
    </xf>
    <xf numFmtId="0" fontId="4" fillId="2" borderId="45" xfId="0" applyFont="1" applyFill="1" applyBorder="1" applyAlignment="1">
      <alignment horizontal="left"/>
    </xf>
    <xf numFmtId="0" fontId="5" fillId="2" borderId="2" xfId="0" applyFont="1" applyFill="1" applyBorder="1" applyAlignment="1">
      <alignment horizontal="center"/>
    </xf>
    <xf numFmtId="0" fontId="5" fillId="2" borderId="46" xfId="0" applyFont="1" applyFill="1" applyBorder="1" applyAlignment="1">
      <alignment horizontal="center"/>
    </xf>
    <xf numFmtId="0" fontId="4" fillId="2" borderId="46" xfId="0" applyFont="1" applyFill="1" applyBorder="1" applyAlignment="1">
      <alignment horizontal="center"/>
    </xf>
    <xf numFmtId="44" fontId="4" fillId="2" borderId="91" xfId="2" applyFont="1" applyFill="1" applyBorder="1" applyAlignment="1" applyProtection="1">
      <alignment horizontal="center"/>
    </xf>
    <xf numFmtId="0" fontId="5" fillId="5" borderId="46" xfId="0" applyFont="1" applyFill="1" applyBorder="1" applyAlignment="1">
      <alignment horizontal="left"/>
    </xf>
    <xf numFmtId="0" fontId="5" fillId="0" borderId="72" xfId="0" applyFont="1" applyBorder="1" applyAlignment="1">
      <alignment horizontal="center"/>
    </xf>
    <xf numFmtId="0" fontId="4" fillId="5" borderId="46" xfId="0" applyFont="1" applyFill="1" applyBorder="1" applyAlignment="1">
      <alignment horizontal="center"/>
    </xf>
    <xf numFmtId="44" fontId="4" fillId="4" borderId="91" xfId="2" applyFont="1" applyFill="1" applyBorder="1" applyAlignment="1" applyProtection="1">
      <protection locked="0"/>
    </xf>
    <xf numFmtId="0" fontId="9" fillId="2" borderId="46" xfId="0" applyFont="1" applyFill="1" applyBorder="1" applyAlignment="1">
      <alignment horizontal="left"/>
    </xf>
    <xf numFmtId="44" fontId="4" fillId="2" borderId="92" xfId="2" applyFont="1" applyFill="1" applyBorder="1" applyAlignment="1" applyProtection="1">
      <alignment horizontal="center"/>
    </xf>
    <xf numFmtId="0" fontId="5" fillId="0" borderId="103" xfId="0" applyFont="1" applyBorder="1" applyAlignment="1">
      <alignment horizontal="left"/>
    </xf>
    <xf numFmtId="0" fontId="4" fillId="0" borderId="104" xfId="0" applyFont="1" applyBorder="1" applyAlignment="1">
      <alignment horizontal="left"/>
    </xf>
    <xf numFmtId="0" fontId="5" fillId="0" borderId="105" xfId="0" applyFont="1" applyBorder="1" applyAlignment="1">
      <alignment horizontal="center"/>
    </xf>
    <xf numFmtId="0" fontId="5" fillId="0" borderId="103" xfId="0" applyFont="1" applyBorder="1" applyAlignment="1">
      <alignment horizontal="center"/>
    </xf>
    <xf numFmtId="0" fontId="4" fillId="0" borderId="102" xfId="0" applyFont="1" applyBorder="1" applyAlignment="1">
      <alignment horizontal="center"/>
    </xf>
    <xf numFmtId="0" fontId="4" fillId="0" borderId="0" xfId="0" applyFont="1" applyProtection="1">
      <protection locked="0"/>
    </xf>
    <xf numFmtId="0" fontId="4" fillId="9" borderId="112" xfId="0" applyFont="1" applyFill="1" applyBorder="1"/>
    <xf numFmtId="0" fontId="4" fillId="9" borderId="0" xfId="0" applyFont="1" applyFill="1"/>
    <xf numFmtId="0" fontId="4" fillId="9" borderId="15" xfId="0" applyFont="1" applyFill="1" applyBorder="1"/>
    <xf numFmtId="0" fontId="5" fillId="7" borderId="43" xfId="0" applyFont="1" applyFill="1" applyBorder="1"/>
    <xf numFmtId="0" fontId="5" fillId="7" borderId="68" xfId="0" applyFont="1" applyFill="1" applyBorder="1"/>
    <xf numFmtId="0" fontId="4" fillId="7" borderId="70" xfId="0" applyFont="1" applyFill="1" applyBorder="1"/>
    <xf numFmtId="0" fontId="4" fillId="7" borderId="71" xfId="0" applyFont="1" applyFill="1" applyBorder="1"/>
    <xf numFmtId="0" fontId="4" fillId="7" borderId="61" xfId="0" applyFont="1" applyFill="1" applyBorder="1"/>
    <xf numFmtId="0" fontId="5" fillId="2" borderId="67" xfId="0" applyFont="1" applyFill="1" applyBorder="1" applyAlignment="1">
      <alignment horizontal="center"/>
    </xf>
    <xf numFmtId="0" fontId="4" fillId="2" borderId="73" xfId="0" applyFont="1" applyFill="1" applyBorder="1"/>
    <xf numFmtId="2" fontId="4" fillId="2" borderId="64" xfId="0" applyNumberFormat="1" applyFont="1" applyFill="1" applyBorder="1" applyAlignment="1">
      <alignment horizontal="center"/>
    </xf>
    <xf numFmtId="0" fontId="4" fillId="2" borderId="75" xfId="0" applyFont="1" applyFill="1" applyBorder="1" applyAlignment="1">
      <alignment horizontal="center"/>
    </xf>
    <xf numFmtId="0" fontId="5" fillId="2" borderId="65" xfId="0" applyFont="1" applyFill="1" applyBorder="1" applyAlignment="1">
      <alignment horizontal="center"/>
    </xf>
    <xf numFmtId="0" fontId="4" fillId="2" borderId="2" xfId="0" applyFont="1" applyFill="1" applyBorder="1"/>
    <xf numFmtId="2" fontId="4" fillId="2" borderId="66" xfId="0" applyNumberFormat="1" applyFont="1" applyFill="1" applyBorder="1" applyAlignment="1">
      <alignment horizontal="center"/>
    </xf>
    <xf numFmtId="0" fontId="4" fillId="2" borderId="76" xfId="0" applyFont="1" applyFill="1" applyBorder="1" applyAlignment="1">
      <alignment horizontal="center"/>
    </xf>
    <xf numFmtId="0" fontId="5" fillId="2" borderId="52" xfId="0" applyFont="1" applyFill="1" applyBorder="1" applyAlignment="1">
      <alignment horizontal="center"/>
    </xf>
    <xf numFmtId="0" fontId="4" fillId="2" borderId="74" xfId="0" applyFont="1" applyFill="1" applyBorder="1"/>
    <xf numFmtId="2" fontId="4" fillId="2" borderId="77" xfId="0" applyNumberFormat="1" applyFont="1" applyFill="1" applyBorder="1" applyAlignment="1">
      <alignment horizontal="center"/>
    </xf>
    <xf numFmtId="0" fontId="4" fillId="2" borderId="78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 wrapText="1"/>
    </xf>
    <xf numFmtId="0" fontId="5" fillId="2" borderId="99" xfId="0" applyFont="1" applyFill="1" applyBorder="1" applyAlignment="1">
      <alignment wrapText="1"/>
    </xf>
    <xf numFmtId="169" fontId="5" fillId="2" borderId="63" xfId="1" applyNumberFormat="1" applyFont="1" applyFill="1" applyBorder="1" applyAlignment="1">
      <alignment horizontal="center"/>
    </xf>
    <xf numFmtId="170" fontId="4" fillId="2" borderId="93" xfId="1" applyNumberFormat="1" applyFont="1" applyFill="1" applyBorder="1" applyAlignment="1" applyProtection="1">
      <alignment horizontal="center"/>
    </xf>
    <xf numFmtId="9" fontId="4" fillId="2" borderId="92" xfId="3" applyFont="1" applyFill="1" applyBorder="1" applyAlignment="1" applyProtection="1">
      <alignment horizontal="center"/>
      <protection locked="0"/>
    </xf>
    <xf numFmtId="171" fontId="4" fillId="2" borderId="91" xfId="3" applyNumberFormat="1" applyFont="1" applyFill="1" applyBorder="1" applyAlignment="1" applyProtection="1">
      <alignment horizontal="center"/>
      <protection locked="0"/>
    </xf>
    <xf numFmtId="0" fontId="4" fillId="7" borderId="3" xfId="0" applyFont="1" applyFill="1" applyBorder="1" applyAlignment="1">
      <alignment horizontal="left"/>
    </xf>
    <xf numFmtId="0" fontId="5" fillId="7" borderId="3" xfId="0" applyFont="1" applyFill="1" applyBorder="1" applyAlignment="1">
      <alignment horizontal="left"/>
    </xf>
    <xf numFmtId="0" fontId="5" fillId="7" borderId="3" xfId="0" applyFont="1" applyFill="1" applyBorder="1" applyAlignment="1">
      <alignment horizontal="center"/>
    </xf>
    <xf numFmtId="0" fontId="4" fillId="7" borderId="41" xfId="0" applyFont="1" applyFill="1" applyBorder="1" applyAlignment="1">
      <alignment horizontal="center"/>
    </xf>
    <xf numFmtId="0" fontId="4" fillId="7" borderId="101" xfId="0" applyFont="1" applyFill="1" applyBorder="1" applyAlignment="1">
      <alignment horizontal="center"/>
    </xf>
    <xf numFmtId="0" fontId="5" fillId="13" borderId="39" xfId="0" applyFont="1" applyFill="1" applyBorder="1"/>
    <xf numFmtId="0" fontId="4" fillId="0" borderId="117" xfId="0" applyFont="1" applyBorder="1" applyAlignment="1">
      <alignment horizontal="center"/>
    </xf>
    <xf numFmtId="0" fontId="4" fillId="0" borderId="122" xfId="0" applyFont="1" applyBorder="1"/>
    <xf numFmtId="0" fontId="7" fillId="7" borderId="0" xfId="0" applyFont="1" applyFill="1" applyAlignment="1" applyProtection="1">
      <alignment horizontal="center"/>
      <protection locked="0"/>
    </xf>
    <xf numFmtId="0" fontId="8" fillId="7" borderId="0" xfId="0" applyFont="1" applyFill="1"/>
    <xf numFmtId="165" fontId="4" fillId="7" borderId="0" xfId="0" applyNumberFormat="1" applyFont="1" applyFill="1" applyAlignment="1" applyProtection="1">
      <alignment horizontal="center"/>
      <protection locked="0"/>
    </xf>
    <xf numFmtId="0" fontId="5" fillId="10" borderId="130" xfId="0" applyFont="1" applyFill="1" applyBorder="1" applyAlignment="1">
      <alignment horizontal="center"/>
    </xf>
    <xf numFmtId="0" fontId="5" fillId="10" borderId="128" xfId="0" applyFont="1" applyFill="1" applyBorder="1" applyAlignment="1">
      <alignment horizontal="center"/>
    </xf>
    <xf numFmtId="44" fontId="5" fillId="10" borderId="131" xfId="0" applyNumberFormat="1" applyFont="1" applyFill="1" applyBorder="1" applyAlignment="1">
      <alignment horizontal="center"/>
    </xf>
    <xf numFmtId="0" fontId="5" fillId="11" borderId="115" xfId="0" applyFont="1" applyFill="1" applyBorder="1" applyAlignment="1">
      <alignment wrapText="1"/>
    </xf>
    <xf numFmtId="0" fontId="4" fillId="11" borderId="72" xfId="0" applyFont="1" applyFill="1" applyBorder="1"/>
    <xf numFmtId="0" fontId="4" fillId="11" borderId="116" xfId="0" applyFont="1" applyFill="1" applyBorder="1"/>
    <xf numFmtId="0" fontId="4" fillId="11" borderId="127" xfId="0" applyFont="1" applyFill="1" applyBorder="1"/>
    <xf numFmtId="0" fontId="4" fillId="9" borderId="119" xfId="0" applyFont="1" applyFill="1" applyBorder="1"/>
    <xf numFmtId="0" fontId="4" fillId="9" borderId="125" xfId="0" applyFont="1" applyFill="1" applyBorder="1"/>
    <xf numFmtId="0" fontId="4" fillId="9" borderId="126" xfId="0" applyFont="1" applyFill="1" applyBorder="1"/>
    <xf numFmtId="0" fontId="4" fillId="9" borderId="132" xfId="0" applyFont="1" applyFill="1" applyBorder="1"/>
    <xf numFmtId="0" fontId="4" fillId="9" borderId="133" xfId="0" applyFont="1" applyFill="1" applyBorder="1"/>
    <xf numFmtId="0" fontId="4" fillId="9" borderId="120" xfId="0" applyFont="1" applyFill="1" applyBorder="1"/>
    <xf numFmtId="0" fontId="5" fillId="10" borderId="35" xfId="0" applyFont="1" applyFill="1" applyBorder="1" applyAlignment="1">
      <alignment horizontal="center"/>
    </xf>
    <xf numFmtId="0" fontId="5" fillId="10" borderId="35" xfId="0" applyFont="1" applyFill="1" applyBorder="1"/>
    <xf numFmtId="0" fontId="11" fillId="10" borderId="80" xfId="0" applyFont="1" applyFill="1" applyBorder="1"/>
    <xf numFmtId="0" fontId="11" fillId="10" borderId="81" xfId="0" applyFont="1" applyFill="1" applyBorder="1"/>
    <xf numFmtId="0" fontId="12" fillId="10" borderId="33" xfId="0" applyFont="1" applyFill="1" applyBorder="1" applyAlignment="1">
      <alignment horizontal="center"/>
    </xf>
    <xf numFmtId="0" fontId="13" fillId="10" borderId="33" xfId="0" applyFont="1" applyFill="1" applyBorder="1"/>
    <xf numFmtId="0" fontId="13" fillId="10" borderId="34" xfId="0" applyFont="1" applyFill="1" applyBorder="1"/>
    <xf numFmtId="0" fontId="15" fillId="3" borderId="35" xfId="0" applyFont="1" applyFill="1" applyBorder="1"/>
    <xf numFmtId="0" fontId="15" fillId="3" borderId="11" xfId="0" applyFont="1" applyFill="1" applyBorder="1"/>
    <xf numFmtId="0" fontId="15" fillId="0" borderId="0" xfId="0" applyFont="1"/>
    <xf numFmtId="0" fontId="15" fillId="3" borderId="0" xfId="0" applyFont="1" applyFill="1"/>
    <xf numFmtId="0" fontId="15" fillId="3" borderId="6" xfId="0" applyFont="1" applyFill="1" applyBorder="1"/>
    <xf numFmtId="0" fontId="15" fillId="3" borderId="1" xfId="0" applyFont="1" applyFill="1" applyBorder="1"/>
    <xf numFmtId="0" fontId="15" fillId="3" borderId="54" xfId="0" applyFont="1" applyFill="1" applyBorder="1"/>
    <xf numFmtId="0" fontId="14" fillId="3" borderId="0" xfId="0" applyFont="1" applyFill="1" applyAlignment="1">
      <alignment horizontal="center" vertical="center"/>
    </xf>
    <xf numFmtId="0" fontId="14" fillId="3" borderId="35" xfId="0" applyFont="1" applyFill="1" applyBorder="1" applyAlignment="1">
      <alignment horizontal="center" vertical="center"/>
    </xf>
    <xf numFmtId="0" fontId="14" fillId="3" borderId="135" xfId="0" applyFont="1" applyFill="1" applyBorder="1" applyAlignment="1">
      <alignment horizontal="center" vertical="center"/>
    </xf>
    <xf numFmtId="0" fontId="15" fillId="5" borderId="94" xfId="0" applyFont="1" applyFill="1" applyBorder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15" fillId="4" borderId="95" xfId="0" applyFont="1" applyFill="1" applyBorder="1" applyAlignment="1" applyProtection="1">
      <alignment horizontal="center" vertical="center"/>
      <protection locked="0"/>
    </xf>
    <xf numFmtId="0" fontId="15" fillId="6" borderId="29" xfId="0" applyFont="1" applyFill="1" applyBorder="1" applyAlignment="1">
      <alignment horizontal="right" vertical="center"/>
    </xf>
    <xf numFmtId="0" fontId="15" fillId="6" borderId="5" xfId="0" applyFont="1" applyFill="1" applyBorder="1" applyAlignment="1">
      <alignment horizontal="center" vertical="center"/>
    </xf>
    <xf numFmtId="0" fontId="15" fillId="6" borderId="28" xfId="0" applyFont="1" applyFill="1" applyBorder="1" applyAlignment="1">
      <alignment horizontal="center" vertical="center"/>
    </xf>
    <xf numFmtId="0" fontId="15" fillId="6" borderId="29" xfId="0" applyFont="1" applyFill="1" applyBorder="1" applyAlignment="1">
      <alignment horizontal="center" vertical="center"/>
    </xf>
    <xf numFmtId="0" fontId="15" fillId="6" borderId="137" xfId="0" applyFont="1" applyFill="1" applyBorder="1" applyAlignment="1">
      <alignment horizontal="center" vertical="center"/>
    </xf>
    <xf numFmtId="0" fontId="15" fillId="10" borderId="106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right" vertical="center"/>
    </xf>
    <xf numFmtId="164" fontId="15" fillId="4" borderId="5" xfId="1" applyNumberFormat="1" applyFont="1" applyFill="1" applyBorder="1" applyAlignment="1" applyProtection="1">
      <alignment vertical="center"/>
      <protection locked="0"/>
    </xf>
    <xf numFmtId="0" fontId="15" fillId="4" borderId="28" xfId="0" applyFont="1" applyFill="1" applyBorder="1" applyAlignment="1" applyProtection="1">
      <alignment vertical="center"/>
      <protection locked="0"/>
    </xf>
    <xf numFmtId="164" fontId="15" fillId="0" borderId="29" xfId="1" applyNumberFormat="1" applyFont="1" applyBorder="1" applyAlignment="1" applyProtection="1">
      <alignment vertical="center"/>
    </xf>
    <xf numFmtId="164" fontId="15" fillId="0" borderId="5" xfId="1" applyNumberFormat="1" applyFont="1" applyBorder="1" applyAlignment="1" applyProtection="1">
      <alignment vertical="center"/>
    </xf>
    <xf numFmtId="164" fontId="15" fillId="0" borderId="137" xfId="1" applyNumberFormat="1" applyFont="1" applyBorder="1" applyAlignment="1" applyProtection="1">
      <alignment vertical="center"/>
    </xf>
    <xf numFmtId="0" fontId="15" fillId="10" borderId="107" xfId="0" applyFont="1" applyFill="1" applyBorder="1" applyAlignment="1">
      <alignment horizontal="center" vertical="center"/>
    </xf>
    <xf numFmtId="165" fontId="15" fillId="4" borderId="28" xfId="0" applyNumberFormat="1" applyFont="1" applyFill="1" applyBorder="1" applyAlignment="1" applyProtection="1">
      <alignment vertical="center"/>
      <protection locked="0"/>
    </xf>
    <xf numFmtId="49" fontId="15" fillId="0" borderId="26" xfId="0" applyNumberFormat="1" applyFont="1" applyBorder="1" applyAlignment="1">
      <alignment horizontal="right" vertical="center"/>
    </xf>
    <xf numFmtId="164" fontId="15" fillId="4" borderId="25" xfId="1" applyNumberFormat="1" applyFont="1" applyFill="1" applyBorder="1" applyAlignment="1" applyProtection="1">
      <alignment vertical="center"/>
      <protection locked="0"/>
    </xf>
    <xf numFmtId="165" fontId="15" fillId="4" borderId="27" xfId="0" applyNumberFormat="1" applyFont="1" applyFill="1" applyBorder="1" applyAlignment="1" applyProtection="1">
      <alignment vertical="center"/>
      <protection locked="0"/>
    </xf>
    <xf numFmtId="164" fontId="15" fillId="0" borderId="26" xfId="1" applyNumberFormat="1" applyFont="1" applyBorder="1" applyAlignment="1" applyProtection="1">
      <alignment vertical="center"/>
    </xf>
    <xf numFmtId="164" fontId="15" fillId="0" borderId="25" xfId="1" applyNumberFormat="1" applyFont="1" applyBorder="1" applyAlignment="1" applyProtection="1">
      <alignment vertical="center"/>
    </xf>
    <xf numFmtId="164" fontId="15" fillId="0" borderId="138" xfId="1" applyNumberFormat="1" applyFont="1" applyBorder="1" applyAlignment="1" applyProtection="1">
      <alignment vertical="center"/>
    </xf>
    <xf numFmtId="49" fontId="16" fillId="10" borderId="30" xfId="0" applyNumberFormat="1" applyFont="1" applyFill="1" applyBorder="1" applyAlignment="1">
      <alignment horizontal="right" vertical="center"/>
    </xf>
    <xf numFmtId="164" fontId="15" fillId="5" borderId="22" xfId="1" applyNumberFormat="1" applyFont="1" applyFill="1" applyBorder="1" applyAlignment="1" applyProtection="1">
      <alignment vertical="center"/>
    </xf>
    <xf numFmtId="164" fontId="15" fillId="7" borderId="21" xfId="1" applyNumberFormat="1" applyFont="1" applyFill="1" applyBorder="1" applyAlignment="1" applyProtection="1">
      <alignment vertical="center"/>
    </xf>
    <xf numFmtId="164" fontId="15" fillId="5" borderId="30" xfId="1" applyNumberFormat="1" applyFont="1" applyFill="1" applyBorder="1" applyAlignment="1" applyProtection="1">
      <alignment vertical="center"/>
    </xf>
    <xf numFmtId="164" fontId="15" fillId="5" borderId="139" xfId="1" applyNumberFormat="1" applyFont="1" applyFill="1" applyBorder="1" applyAlignment="1" applyProtection="1">
      <alignment vertical="center"/>
    </xf>
    <xf numFmtId="49" fontId="16" fillId="3" borderId="18" xfId="0" applyNumberFormat="1" applyFont="1" applyFill="1" applyBorder="1" applyAlignment="1">
      <alignment horizontal="right" vertical="center"/>
    </xf>
    <xf numFmtId="164" fontId="15" fillId="3" borderId="0" xfId="1" applyNumberFormat="1" applyFont="1" applyFill="1" applyBorder="1" applyAlignment="1" applyProtection="1">
      <alignment vertical="center"/>
    </xf>
    <xf numFmtId="164" fontId="15" fillId="3" borderId="126" xfId="1" applyNumberFormat="1" applyFont="1" applyFill="1" applyBorder="1" applyAlignment="1" applyProtection="1">
      <alignment vertical="center"/>
    </xf>
    <xf numFmtId="164" fontId="17" fillId="8" borderId="5" xfId="1" applyNumberFormat="1" applyFont="1" applyFill="1" applyBorder="1" applyAlignment="1" applyProtection="1">
      <alignment vertical="center"/>
      <protection locked="0"/>
    </xf>
    <xf numFmtId="164" fontId="17" fillId="7" borderId="5" xfId="1" applyNumberFormat="1" applyFont="1" applyFill="1" applyBorder="1" applyAlignment="1" applyProtection="1">
      <alignment vertical="center"/>
      <protection locked="0"/>
    </xf>
    <xf numFmtId="0" fontId="16" fillId="3" borderId="0" xfId="0" applyFont="1" applyFill="1" applyAlignment="1">
      <alignment horizontal="center" vertical="center"/>
    </xf>
    <xf numFmtId="0" fontId="15" fillId="10" borderId="108" xfId="0" applyFont="1" applyFill="1" applyBorder="1" applyAlignment="1">
      <alignment horizontal="center" vertical="center"/>
    </xf>
    <xf numFmtId="0" fontId="16" fillId="10" borderId="24" xfId="0" applyFont="1" applyFill="1" applyBorder="1" applyAlignment="1">
      <alignment horizontal="right" vertical="center"/>
    </xf>
    <xf numFmtId="164" fontId="15" fillId="0" borderId="23" xfId="1" applyNumberFormat="1" applyFont="1" applyFill="1" applyBorder="1" applyAlignment="1" applyProtection="1">
      <alignment vertical="center"/>
    </xf>
    <xf numFmtId="164" fontId="15" fillId="0" borderId="22" xfId="1" applyNumberFormat="1" applyFont="1" applyFill="1" applyBorder="1" applyAlignment="1" applyProtection="1">
      <alignment vertical="center"/>
    </xf>
    <xf numFmtId="0" fontId="15" fillId="3" borderId="20" xfId="0" applyFont="1" applyFill="1" applyBorder="1" applyAlignment="1">
      <alignment vertical="center"/>
    </xf>
    <xf numFmtId="0" fontId="15" fillId="3" borderId="19" xfId="0" applyFont="1" applyFill="1" applyBorder="1" applyAlignment="1">
      <alignment vertical="center"/>
    </xf>
    <xf numFmtId="0" fontId="15" fillId="3" borderId="140" xfId="0" applyFont="1" applyFill="1" applyBorder="1" applyAlignment="1">
      <alignment vertical="center"/>
    </xf>
    <xf numFmtId="0" fontId="16" fillId="3" borderId="0" xfId="0" applyFont="1" applyFill="1" applyAlignment="1">
      <alignment horizontal="right" vertical="center"/>
    </xf>
    <xf numFmtId="164" fontId="15" fillId="5" borderId="16" xfId="1" applyNumberFormat="1" applyFont="1" applyFill="1" applyBorder="1" applyAlignment="1" applyProtection="1">
      <alignment vertical="center"/>
    </xf>
    <xf numFmtId="164" fontId="15" fillId="5" borderId="8" xfId="1" applyNumberFormat="1" applyFont="1" applyFill="1" applyBorder="1" applyAlignment="1" applyProtection="1">
      <alignment vertical="center"/>
    </xf>
    <xf numFmtId="164" fontId="15" fillId="5" borderId="141" xfId="1" applyNumberFormat="1" applyFont="1" applyFill="1" applyBorder="1" applyAlignment="1" applyProtection="1">
      <alignment vertical="center"/>
    </xf>
    <xf numFmtId="0" fontId="16" fillId="3" borderId="0" xfId="0" applyFont="1" applyFill="1" applyAlignment="1">
      <alignment vertical="center"/>
    </xf>
    <xf numFmtId="164" fontId="15" fillId="5" borderId="14" xfId="1" applyNumberFormat="1" applyFont="1" applyFill="1" applyBorder="1" applyAlignment="1" applyProtection="1">
      <alignment vertical="center"/>
    </xf>
    <xf numFmtId="164" fontId="15" fillId="5" borderId="13" xfId="1" applyNumberFormat="1" applyFont="1" applyFill="1" applyBorder="1" applyAlignment="1" applyProtection="1">
      <alignment vertical="center"/>
    </xf>
    <xf numFmtId="164" fontId="15" fillId="5" borderId="142" xfId="1" applyNumberFormat="1" applyFont="1" applyFill="1" applyBorder="1" applyAlignment="1" applyProtection="1">
      <alignment vertical="center"/>
    </xf>
    <xf numFmtId="0" fontId="18" fillId="4" borderId="12" xfId="0" applyFont="1" applyFill="1" applyBorder="1" applyAlignment="1" applyProtection="1">
      <alignment vertical="center"/>
      <protection locked="0"/>
    </xf>
    <xf numFmtId="0" fontId="16" fillId="4" borderId="54" xfId="0" applyFont="1" applyFill="1" applyBorder="1" applyAlignment="1">
      <alignment vertical="center"/>
    </xf>
    <xf numFmtId="166" fontId="16" fillId="5" borderId="143" xfId="1" applyNumberFormat="1" applyFont="1" applyFill="1" applyBorder="1" applyAlignment="1" applyProtection="1">
      <alignment vertical="center"/>
    </xf>
    <xf numFmtId="0" fontId="15" fillId="3" borderId="0" xfId="0" applyFont="1" applyFill="1" applyAlignment="1">
      <alignment horizontal="right" vertical="center"/>
    </xf>
    <xf numFmtId="2" fontId="15" fillId="3" borderId="0" xfId="0" applyNumberFormat="1" applyFont="1" applyFill="1" applyAlignment="1">
      <alignment vertical="center"/>
    </xf>
    <xf numFmtId="164" fontId="16" fillId="5" borderId="143" xfId="0" applyNumberFormat="1" applyFont="1" applyFill="1" applyBorder="1" applyAlignment="1">
      <alignment vertical="center"/>
    </xf>
    <xf numFmtId="0" fontId="15" fillId="3" borderId="0" xfId="0" applyFont="1" applyFill="1" applyAlignment="1">
      <alignment vertical="center"/>
    </xf>
    <xf numFmtId="164" fontId="16" fillId="5" borderId="144" xfId="0" applyNumberFormat="1" applyFont="1" applyFill="1" applyBorder="1" applyAlignment="1">
      <alignment vertical="center"/>
    </xf>
    <xf numFmtId="166" fontId="16" fillId="10" borderId="143" xfId="1" applyNumberFormat="1" applyFont="1" applyFill="1" applyBorder="1" applyAlignment="1" applyProtection="1">
      <alignment vertical="center"/>
    </xf>
    <xf numFmtId="0" fontId="15" fillId="3" borderId="126" xfId="0" applyFont="1" applyFill="1" applyBorder="1" applyAlignment="1">
      <alignment vertical="center"/>
    </xf>
    <xf numFmtId="0" fontId="15" fillId="3" borderId="1" xfId="0" applyFont="1" applyFill="1" applyBorder="1" applyAlignment="1">
      <alignment vertical="center"/>
    </xf>
    <xf numFmtId="0" fontId="15" fillId="3" borderId="145" xfId="0" applyFont="1" applyFill="1" applyBorder="1" applyAlignment="1">
      <alignment vertical="center"/>
    </xf>
    <xf numFmtId="0" fontId="15" fillId="0" borderId="0" xfId="0" applyFont="1" applyAlignment="1">
      <alignment vertical="center"/>
    </xf>
    <xf numFmtId="10" fontId="4" fillId="4" borderId="91" xfId="3" applyNumberFormat="1" applyFont="1" applyFill="1" applyBorder="1" applyAlignment="1" applyProtection="1">
      <alignment horizontal="center"/>
      <protection locked="0"/>
    </xf>
    <xf numFmtId="0" fontId="4" fillId="9" borderId="0" xfId="0" applyFont="1" applyFill="1" applyAlignment="1">
      <alignment horizontal="center"/>
    </xf>
    <xf numFmtId="0" fontId="4" fillId="9" borderId="126" xfId="0" applyFont="1" applyFill="1" applyBorder="1" applyAlignment="1">
      <alignment horizontal="center"/>
    </xf>
    <xf numFmtId="0" fontId="5" fillId="4" borderId="96" xfId="0" applyFont="1" applyFill="1" applyBorder="1" applyAlignment="1" applyProtection="1">
      <alignment horizontal="center" vertical="center" wrapText="1"/>
      <protection locked="0"/>
    </xf>
    <xf numFmtId="0" fontId="5" fillId="4" borderId="97" xfId="0" applyFont="1" applyFill="1" applyBorder="1" applyAlignment="1" applyProtection="1">
      <alignment horizontal="center" vertical="center" wrapText="1"/>
      <protection locked="0"/>
    </xf>
    <xf numFmtId="0" fontId="5" fillId="4" borderId="98" xfId="0" applyFont="1" applyFill="1" applyBorder="1" applyAlignment="1" applyProtection="1">
      <alignment horizontal="center" vertical="center" wrapText="1"/>
      <protection locked="0"/>
    </xf>
    <xf numFmtId="0" fontId="4" fillId="0" borderId="46" xfId="0" applyFont="1" applyBorder="1" applyAlignment="1">
      <alignment horizontal="left"/>
    </xf>
    <xf numFmtId="0" fontId="4" fillId="0" borderId="45" xfId="0" applyFont="1" applyBorder="1" applyAlignment="1">
      <alignment horizontal="left"/>
    </xf>
    <xf numFmtId="0" fontId="5" fillId="10" borderId="128" xfId="0" applyFont="1" applyFill="1" applyBorder="1" applyAlignment="1">
      <alignment horizontal="left"/>
    </xf>
    <xf numFmtId="0" fontId="5" fillId="10" borderId="129" xfId="0" applyFont="1" applyFill="1" applyBorder="1" applyAlignment="1">
      <alignment horizontal="left"/>
    </xf>
    <xf numFmtId="0" fontId="4" fillId="2" borderId="46" xfId="0" applyFont="1" applyFill="1" applyBorder="1" applyAlignment="1">
      <alignment horizontal="left"/>
    </xf>
    <xf numFmtId="0" fontId="4" fillId="2" borderId="45" xfId="0" applyFont="1" applyFill="1" applyBorder="1" applyAlignment="1">
      <alignment horizontal="left"/>
    </xf>
    <xf numFmtId="0" fontId="5" fillId="0" borderId="113" xfId="0" applyFont="1" applyBorder="1" applyAlignment="1">
      <alignment horizontal="left"/>
    </xf>
    <xf numFmtId="0" fontId="5" fillId="0" borderId="114" xfId="0" applyFont="1" applyBorder="1" applyAlignment="1">
      <alignment horizontal="left"/>
    </xf>
    <xf numFmtId="0" fontId="5" fillId="0" borderId="121" xfId="0" applyFont="1" applyBorder="1" applyAlignment="1">
      <alignment horizontal="left"/>
    </xf>
    <xf numFmtId="0" fontId="4" fillId="0" borderId="89" xfId="0" applyFont="1" applyBorder="1" applyAlignment="1">
      <alignment horizontal="left"/>
    </xf>
    <xf numFmtId="0" fontId="4" fillId="0" borderId="88" xfId="0" applyFont="1" applyBorder="1" applyAlignment="1">
      <alignment horizontal="left"/>
    </xf>
    <xf numFmtId="0" fontId="4" fillId="0" borderId="123" xfId="0" applyFont="1" applyBorder="1" applyAlignment="1">
      <alignment horizontal="left"/>
    </xf>
    <xf numFmtId="0" fontId="4" fillId="0" borderId="118" xfId="0" applyFont="1" applyBorder="1" applyAlignment="1">
      <alignment horizontal="left"/>
    </xf>
    <xf numFmtId="0" fontId="4" fillId="0" borderId="111" xfId="0" applyFont="1" applyBorder="1" applyAlignment="1">
      <alignment horizontal="left"/>
    </xf>
    <xf numFmtId="0" fontId="4" fillId="0" borderId="124" xfId="0" applyFont="1" applyBorder="1" applyAlignment="1">
      <alignment horizontal="left"/>
    </xf>
    <xf numFmtId="0" fontId="5" fillId="2" borderId="50" xfId="0" applyFont="1" applyFill="1" applyBorder="1" applyAlignment="1" applyProtection="1">
      <alignment horizontal="left" wrapText="1"/>
      <protection locked="0"/>
    </xf>
    <xf numFmtId="0" fontId="5" fillId="2" borderId="85" xfId="0" applyFont="1" applyFill="1" applyBorder="1" applyAlignment="1" applyProtection="1">
      <alignment horizontal="left" wrapText="1"/>
      <protection locked="0"/>
    </xf>
    <xf numFmtId="0" fontId="5" fillId="2" borderId="51" xfId="0" applyFont="1" applyFill="1" applyBorder="1" applyAlignment="1" applyProtection="1">
      <alignment horizontal="left" wrapText="1"/>
      <protection locked="0"/>
    </xf>
    <xf numFmtId="0" fontId="3" fillId="10" borderId="10" xfId="0" applyFont="1" applyFill="1" applyBorder="1" applyAlignment="1">
      <alignment horizontal="center"/>
    </xf>
    <xf numFmtId="0" fontId="3" fillId="10" borderId="33" xfId="0" applyFont="1" applyFill="1" applyBorder="1" applyAlignment="1">
      <alignment horizontal="center"/>
    </xf>
    <xf numFmtId="0" fontId="10" fillId="11" borderId="35" xfId="0" applyFont="1" applyFill="1" applyBorder="1" applyAlignment="1">
      <alignment horizontal="center" vertical="center"/>
    </xf>
    <xf numFmtId="0" fontId="10" fillId="11" borderId="36" xfId="0" applyFont="1" applyFill="1" applyBorder="1" applyAlignment="1">
      <alignment horizontal="center" vertical="center"/>
    </xf>
    <xf numFmtId="0" fontId="10" fillId="11" borderId="0" xfId="0" applyFont="1" applyFill="1" applyAlignment="1">
      <alignment horizontal="center" vertical="center"/>
    </xf>
    <xf numFmtId="0" fontId="10" fillId="11" borderId="4" xfId="0" applyFont="1" applyFill="1" applyBorder="1" applyAlignment="1">
      <alignment horizontal="center" vertical="center"/>
    </xf>
    <xf numFmtId="0" fontId="10" fillId="11" borderId="1" xfId="0" applyFont="1" applyFill="1" applyBorder="1" applyAlignment="1">
      <alignment horizontal="center" vertical="center"/>
    </xf>
    <xf numFmtId="0" fontId="5" fillId="4" borderId="36" xfId="0" applyFont="1" applyFill="1" applyBorder="1" applyAlignment="1">
      <alignment horizontal="center" vertical="center" wrapText="1"/>
    </xf>
    <xf numFmtId="0" fontId="5" fillId="4" borderId="42" xfId="0" applyFont="1" applyFill="1" applyBorder="1" applyAlignment="1">
      <alignment horizontal="center" vertical="center" wrapText="1"/>
    </xf>
    <xf numFmtId="0" fontId="5" fillId="0" borderId="60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82" xfId="0" applyFont="1" applyBorder="1" applyAlignment="1">
      <alignment horizontal="center" vertical="center"/>
    </xf>
    <xf numFmtId="0" fontId="5" fillId="7" borderId="62" xfId="0" applyFont="1" applyFill="1" applyBorder="1" applyAlignment="1">
      <alignment horizontal="right"/>
    </xf>
    <xf numFmtId="0" fontId="5" fillId="2" borderId="80" xfId="0" applyFont="1" applyFill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 vertical="center" wrapText="1"/>
    </xf>
    <xf numFmtId="0" fontId="5" fillId="2" borderId="38" xfId="0" applyFont="1" applyFill="1" applyBorder="1" applyAlignment="1">
      <alignment horizontal="center" vertical="center" wrapText="1"/>
    </xf>
    <xf numFmtId="0" fontId="5" fillId="4" borderId="83" xfId="0" applyFont="1" applyFill="1" applyBorder="1" applyAlignment="1" applyProtection="1">
      <alignment horizontal="center" vertical="center"/>
      <protection locked="0"/>
    </xf>
    <xf numFmtId="0" fontId="5" fillId="4" borderId="84" xfId="0" applyFont="1" applyFill="1" applyBorder="1" applyAlignment="1" applyProtection="1">
      <alignment horizontal="center" vertical="center"/>
      <protection locked="0"/>
    </xf>
    <xf numFmtId="0" fontId="5" fillId="4" borderId="7" xfId="0" applyFont="1" applyFill="1" applyBorder="1" applyAlignment="1" applyProtection="1">
      <alignment horizontal="center" vertical="center"/>
      <protection locked="0"/>
    </xf>
    <xf numFmtId="0" fontId="6" fillId="4" borderId="47" xfId="0" applyFont="1" applyFill="1" applyBorder="1" applyAlignment="1" applyProtection="1">
      <alignment horizontal="center"/>
      <protection locked="0"/>
    </xf>
    <xf numFmtId="0" fontId="6" fillId="4" borderId="48" xfId="0" applyFont="1" applyFill="1" applyBorder="1" applyAlignment="1" applyProtection="1">
      <alignment horizontal="center"/>
      <protection locked="0"/>
    </xf>
    <xf numFmtId="0" fontId="5" fillId="2" borderId="35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2" fontId="16" fillId="10" borderId="57" xfId="0" applyNumberFormat="1" applyFont="1" applyFill="1" applyBorder="1" applyAlignment="1">
      <alignment horizontal="center" vertical="center"/>
    </xf>
    <xf numFmtId="2" fontId="16" fillId="10" borderId="6" xfId="0" applyNumberFormat="1" applyFont="1" applyFill="1" applyBorder="1" applyAlignment="1">
      <alignment horizontal="center" vertical="center"/>
    </xf>
    <xf numFmtId="0" fontId="16" fillId="10" borderId="9" xfId="0" applyFont="1" applyFill="1" applyBorder="1" applyAlignment="1">
      <alignment horizontal="center" vertical="center"/>
    </xf>
    <xf numFmtId="0" fontId="16" fillId="10" borderId="56" xfId="0" applyFont="1" applyFill="1" applyBorder="1" applyAlignment="1">
      <alignment horizontal="center" vertical="center"/>
    </xf>
    <xf numFmtId="0" fontId="15" fillId="3" borderId="59" xfId="0" applyFont="1" applyFill="1" applyBorder="1" applyAlignment="1">
      <alignment horizontal="center" vertical="center"/>
    </xf>
    <xf numFmtId="0" fontId="15" fillId="3" borderId="58" xfId="0" applyFont="1" applyFill="1" applyBorder="1" applyAlignment="1">
      <alignment horizontal="center" vertical="center"/>
    </xf>
    <xf numFmtId="2" fontId="16" fillId="10" borderId="10" xfId="0" applyNumberFormat="1" applyFont="1" applyFill="1" applyBorder="1" applyAlignment="1">
      <alignment horizontal="center" vertical="center"/>
    </xf>
    <xf numFmtId="2" fontId="16" fillId="10" borderId="55" xfId="0" applyNumberFormat="1" applyFont="1" applyFill="1" applyBorder="1" applyAlignment="1">
      <alignment horizontal="center" vertical="center"/>
    </xf>
    <xf numFmtId="2" fontId="16" fillId="5" borderId="10" xfId="0" applyNumberFormat="1" applyFont="1" applyFill="1" applyBorder="1" applyAlignment="1">
      <alignment horizontal="center" vertical="center"/>
    </xf>
    <xf numFmtId="2" fontId="16" fillId="5" borderId="55" xfId="0" applyNumberFormat="1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6" fillId="4" borderId="53" xfId="0" applyFont="1" applyFill="1" applyBorder="1" applyAlignment="1">
      <alignment horizontal="center" vertical="center"/>
    </xf>
    <xf numFmtId="0" fontId="16" fillId="4" borderId="11" xfId="0" applyFont="1" applyFill="1" applyBorder="1" applyAlignment="1">
      <alignment horizontal="center" vertical="center"/>
    </xf>
    <xf numFmtId="0" fontId="16" fillId="5" borderId="18" xfId="0" applyFont="1" applyFill="1" applyBorder="1" applyAlignment="1">
      <alignment horizontal="right" vertical="center"/>
    </xf>
    <xf numFmtId="0" fontId="16" fillId="5" borderId="17" xfId="0" applyFont="1" applyFill="1" applyBorder="1" applyAlignment="1">
      <alignment horizontal="right" vertical="center"/>
    </xf>
    <xf numFmtId="164" fontId="16" fillId="5" borderId="15" xfId="1" applyNumberFormat="1" applyFont="1" applyFill="1" applyBorder="1" applyAlignment="1" applyProtection="1">
      <alignment horizontal="right" vertical="center"/>
    </xf>
    <xf numFmtId="164" fontId="16" fillId="5" borderId="0" xfId="1" applyNumberFormat="1" applyFont="1" applyFill="1" applyBorder="1" applyAlignment="1" applyProtection="1">
      <alignment horizontal="right" vertical="center"/>
    </xf>
    <xf numFmtId="0" fontId="14" fillId="12" borderId="10" xfId="0" applyFont="1" applyFill="1" applyBorder="1" applyAlignment="1">
      <alignment horizontal="center" vertical="center"/>
    </xf>
    <xf numFmtId="0" fontId="14" fillId="12" borderId="33" xfId="0" applyFont="1" applyFill="1" applyBorder="1" applyAlignment="1">
      <alignment horizontal="center" vertical="center"/>
    </xf>
    <xf numFmtId="0" fontId="14" fillId="12" borderId="134" xfId="0" applyFont="1" applyFill="1" applyBorder="1" applyAlignment="1">
      <alignment horizontal="center" vertical="center"/>
    </xf>
    <xf numFmtId="0" fontId="16" fillId="10" borderId="32" xfId="0" applyFont="1" applyFill="1" applyBorder="1" applyAlignment="1">
      <alignment horizontal="center" vertical="center"/>
    </xf>
    <xf numFmtId="0" fontId="16" fillId="10" borderId="31" xfId="0" applyFont="1" applyFill="1" applyBorder="1" applyAlignment="1">
      <alignment horizontal="center" vertical="center"/>
    </xf>
    <xf numFmtId="0" fontId="16" fillId="10" borderId="136" xfId="0" applyFont="1" applyFill="1" applyBorder="1" applyAlignment="1">
      <alignment horizontal="center" vertical="center"/>
    </xf>
    <xf numFmtId="0" fontId="16" fillId="10" borderId="20" xfId="0" applyFont="1" applyFill="1" applyBorder="1" applyAlignment="1">
      <alignment horizontal="center" vertical="center"/>
    </xf>
    <xf numFmtId="0" fontId="16" fillId="10" borderId="19" xfId="0" applyFont="1" applyFill="1" applyBorder="1" applyAlignment="1">
      <alignment horizontal="center" vertical="center"/>
    </xf>
    <xf numFmtId="0" fontId="16" fillId="10" borderId="140" xfId="0" applyFont="1" applyFill="1" applyBorder="1" applyAlignment="1">
      <alignment horizontal="center" vertical="center"/>
    </xf>
    <xf numFmtId="0" fontId="16" fillId="3" borderId="110" xfId="0" applyFont="1" applyFill="1" applyBorder="1" applyAlignment="1">
      <alignment horizontal="center" vertical="center" wrapText="1"/>
    </xf>
    <xf numFmtId="0" fontId="16" fillId="3" borderId="109" xfId="0" applyFont="1" applyFill="1" applyBorder="1" applyAlignment="1">
      <alignment horizontal="center" vertical="center" wrapText="1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10048"/>
      <color rgb="FF89B9FF"/>
      <color rgb="FF002D72"/>
      <color rgb="FFCB6105"/>
      <color rgb="FF820041"/>
      <color rgb="FFD0CECE"/>
      <color rgb="FFFA8B26"/>
      <color rgb="FFCB6015"/>
      <color rgb="FFF6007B"/>
      <color rgb="FF3B8A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fmlaLink="A8" lockText="1" noThreeD="1"/>
</file>

<file path=xl/ctrlProps/ctrlProp2.xml><?xml version="1.0" encoding="utf-8"?>
<formControlPr xmlns="http://schemas.microsoft.com/office/spreadsheetml/2009/9/main" objectType="CheckBox" fmlaLink="A8" lockText="1" noThreeD="1"/>
</file>

<file path=xl/ctrlProps/ctrlProp3.xml><?xml version="1.0" encoding="utf-8"?>
<formControlPr xmlns="http://schemas.microsoft.com/office/spreadsheetml/2009/9/main" objectType="CheckBox" fmlaLink="C31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723900</xdr:colOff>
          <xdr:row>5</xdr:row>
          <xdr:rowOff>104775</xdr:rowOff>
        </xdr:from>
        <xdr:to>
          <xdr:col>1</xdr:col>
          <xdr:colOff>161925</xdr:colOff>
          <xdr:row>10</xdr:row>
          <xdr:rowOff>133350</xdr:rowOff>
        </xdr:to>
        <xdr:sp macro="" textlink="">
          <xdr:nvSpPr>
            <xdr:cNvPr id="7169" name="Check Box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0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723900</xdr:colOff>
          <xdr:row>5</xdr:row>
          <xdr:rowOff>104775</xdr:rowOff>
        </xdr:from>
        <xdr:to>
          <xdr:col>1</xdr:col>
          <xdr:colOff>161925</xdr:colOff>
          <xdr:row>10</xdr:row>
          <xdr:rowOff>133350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0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7</xdr:col>
      <xdr:colOff>1503331</xdr:colOff>
      <xdr:row>9</xdr:row>
      <xdr:rowOff>181299</xdr:rowOff>
    </xdr:from>
    <xdr:to>
      <xdr:col>12</xdr:col>
      <xdr:colOff>391893</xdr:colOff>
      <xdr:row>20</xdr:row>
      <xdr:rowOff>48153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F5A5E6E-B6E5-999D-B63E-20F0C39AB1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805882" y="1979386"/>
          <a:ext cx="3657607" cy="1904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1114425</xdr:colOff>
          <xdr:row>29</xdr:row>
          <xdr:rowOff>142875</xdr:rowOff>
        </xdr:from>
        <xdr:to>
          <xdr:col>3</xdr:col>
          <xdr:colOff>123825</xdr:colOff>
          <xdr:row>30</xdr:row>
          <xdr:rowOff>180975</xdr:rowOff>
        </xdr:to>
        <xdr:sp macro="" textlink="">
          <xdr:nvSpPr>
            <xdr:cNvPr id="8194" name="Check Box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1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Check Here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7B73B-48AE-4A29-84EF-A4F64CAC6B6C}">
  <dimension ref="A1:L29"/>
  <sheetViews>
    <sheetView showGridLines="0" tabSelected="1" zoomScale="98" zoomScaleNormal="98" workbookViewId="0">
      <selection activeCell="M28" sqref="M28"/>
    </sheetView>
  </sheetViews>
  <sheetFormatPr defaultColWidth="8.7109375" defaultRowHeight="15" x14ac:dyDescent="0.25"/>
  <cols>
    <col min="1" max="1" width="26" style="3" customWidth="1"/>
    <col min="2" max="2" width="58.5703125" style="3" customWidth="1"/>
    <col min="3" max="3" width="14.42578125" style="3" customWidth="1"/>
    <col min="4" max="4" width="7.140625" style="3" customWidth="1"/>
    <col min="5" max="5" width="10.28515625" style="3" bestFit="1" customWidth="1"/>
    <col min="6" max="6" width="10.28515625" style="3" customWidth="1"/>
    <col min="7" max="7" width="24.42578125" style="3" customWidth="1"/>
    <col min="8" max="8" width="25.42578125" style="3" customWidth="1"/>
    <col min="9" max="11" width="8.7109375" style="3"/>
    <col min="12" max="12" width="16.42578125" style="3" customWidth="1"/>
    <col min="13" max="16384" width="8.7109375" style="3"/>
  </cols>
  <sheetData>
    <row r="1" spans="1:12" ht="15.75" thickBot="1" x14ac:dyDescent="0.3">
      <c r="A1" s="194" t="s">
        <v>47</v>
      </c>
      <c r="B1" s="195"/>
      <c r="C1" s="195"/>
      <c r="D1" s="195"/>
      <c r="E1" s="195"/>
      <c r="F1" s="95"/>
      <c r="G1" s="96"/>
      <c r="H1" s="97"/>
      <c r="I1" s="182" t="s">
        <v>57</v>
      </c>
      <c r="J1" s="183"/>
      <c r="K1" s="183"/>
      <c r="L1" s="184"/>
    </row>
    <row r="2" spans="1:12" ht="15" customHeight="1" x14ac:dyDescent="0.25">
      <c r="A2" s="196" t="s">
        <v>48</v>
      </c>
      <c r="B2" s="197"/>
      <c r="C2" s="207" t="s">
        <v>56</v>
      </c>
      <c r="D2" s="210">
        <v>2026</v>
      </c>
      <c r="E2" s="207" t="s">
        <v>63</v>
      </c>
      <c r="F2" s="215"/>
      <c r="G2" s="173">
        <v>2026</v>
      </c>
      <c r="H2" s="61" t="s">
        <v>64</v>
      </c>
      <c r="I2" s="4"/>
      <c r="J2" s="5"/>
      <c r="K2" s="5"/>
      <c r="L2" s="74"/>
    </row>
    <row r="3" spans="1:12" ht="15" customHeight="1" x14ac:dyDescent="0.25">
      <c r="A3" s="198"/>
      <c r="B3" s="199"/>
      <c r="C3" s="208"/>
      <c r="D3" s="211"/>
      <c r="E3" s="208"/>
      <c r="F3" s="216"/>
      <c r="G3" s="174"/>
      <c r="H3" s="6">
        <v>7</v>
      </c>
      <c r="I3" s="7">
        <f>IF((D2-1)&lt;1,0,(D2-1))</f>
        <v>2025</v>
      </c>
      <c r="J3" s="185" t="s">
        <v>58</v>
      </c>
      <c r="K3" s="186"/>
      <c r="L3" s="187"/>
    </row>
    <row r="4" spans="1:12" ht="15" customHeight="1" thickBot="1" x14ac:dyDescent="0.3">
      <c r="A4" s="198"/>
      <c r="B4" s="199"/>
      <c r="C4" s="209"/>
      <c r="D4" s="212"/>
      <c r="E4" s="209"/>
      <c r="F4" s="217"/>
      <c r="G4" s="175"/>
      <c r="H4" s="62"/>
      <c r="I4" s="7">
        <f>D2</f>
        <v>2026</v>
      </c>
      <c r="J4" s="185" t="s">
        <v>58</v>
      </c>
      <c r="K4" s="186"/>
      <c r="L4" s="187"/>
    </row>
    <row r="5" spans="1:12" ht="21" customHeight="1" thickBot="1" x14ac:dyDescent="0.3">
      <c r="A5" s="200"/>
      <c r="B5" s="198"/>
      <c r="C5" s="203" t="str">
        <f>_xlfn.CONCAT("Prior Year Total Weighted ADM (WSC)  - Most Recent BSA-55 FY"," ",$D$2-1)</f>
        <v>Prior Year Total Weighted ADM (WSC)  - Most Recent BSA-55 FY 2025</v>
      </c>
      <c r="D5" s="204"/>
      <c r="E5" s="204"/>
      <c r="F5" s="204"/>
      <c r="G5" s="205"/>
      <c r="H5" s="8"/>
      <c r="I5" s="73">
        <f>D2</f>
        <v>2026</v>
      </c>
      <c r="J5" s="188" t="s">
        <v>59</v>
      </c>
      <c r="K5" s="189"/>
      <c r="L5" s="190"/>
    </row>
    <row r="6" spans="1:12" ht="15" customHeight="1" thickTop="1" thickBot="1" x14ac:dyDescent="0.3">
      <c r="A6" s="201" t="str">
        <f>_xlfn.CONCAT("Is District Approved for             K3 Reading for FY ",D2,"?")</f>
        <v>Is District Approved for             K3 Reading for FY 2026?</v>
      </c>
      <c r="B6" s="93"/>
      <c r="C6" s="91" t="s">
        <v>9</v>
      </c>
      <c r="D6" s="92"/>
      <c r="E6" s="92" t="s">
        <v>54</v>
      </c>
      <c r="F6" s="92" t="s">
        <v>53</v>
      </c>
      <c r="G6" s="92"/>
      <c r="H6" s="94"/>
      <c r="I6" s="85"/>
      <c r="J6" s="85"/>
      <c r="K6" s="85"/>
      <c r="L6" s="86"/>
    </row>
    <row r="7" spans="1:12" ht="15.75" customHeight="1" x14ac:dyDescent="0.25">
      <c r="A7" s="202"/>
      <c r="B7" s="72" t="str">
        <f>_xlfn.CONCAT("FY ",D2-1," Non-AOI K3 Reading ADM         ")</f>
        <v xml:space="preserve">FY 2025 Non-AOI K3 Reading ADM         </v>
      </c>
      <c r="C7" s="9"/>
      <c r="D7" s="49" t="s">
        <v>2</v>
      </c>
      <c r="E7" s="50">
        <v>0.04</v>
      </c>
      <c r="F7" s="51">
        <v>1</v>
      </c>
      <c r="G7" s="52">
        <f>C7*E7*F7</f>
        <v>0</v>
      </c>
      <c r="H7" s="46"/>
      <c r="I7" s="42"/>
      <c r="J7" s="42"/>
      <c r="K7" s="42"/>
      <c r="L7" s="87"/>
    </row>
    <row r="8" spans="1:12" x14ac:dyDescent="0.25">
      <c r="A8" s="213" t="b">
        <v>0</v>
      </c>
      <c r="B8" s="44" t="str">
        <f>_xlfn.CONCAT("FY ",$D$2-1," AOI-Full Time K3 Reading ADM         ")</f>
        <v xml:space="preserve">FY 2025 AOI-Full Time K3 Reading ADM         </v>
      </c>
      <c r="C8" s="10"/>
      <c r="D8" s="53" t="s">
        <v>2</v>
      </c>
      <c r="E8" s="54">
        <v>0.04</v>
      </c>
      <c r="F8" s="55">
        <v>0.95</v>
      </c>
      <c r="G8" s="56">
        <f t="shared" ref="G8:G9" si="0">C8*E8*F8</f>
        <v>0</v>
      </c>
      <c r="H8" s="47"/>
      <c r="I8" s="42"/>
      <c r="J8" s="42"/>
      <c r="K8" s="42"/>
      <c r="L8" s="87"/>
    </row>
    <row r="9" spans="1:12" ht="15.75" thickBot="1" x14ac:dyDescent="0.3">
      <c r="A9" s="214"/>
      <c r="B9" s="45" t="str">
        <f>_xlfn.CONCAT("FY ",$D$2-1," AOI-Part Time K3 Reading ADM         ")</f>
        <v xml:space="preserve">FY 2025 AOI-Part Time K3 Reading ADM         </v>
      </c>
      <c r="C9" s="11"/>
      <c r="D9" s="57" t="s">
        <v>2</v>
      </c>
      <c r="E9" s="58">
        <v>0.04</v>
      </c>
      <c r="F9" s="59">
        <v>0.85</v>
      </c>
      <c r="G9" s="60">
        <f t="shared" si="0"/>
        <v>0</v>
      </c>
      <c r="H9" s="48"/>
      <c r="I9" s="43"/>
      <c r="J9" s="42"/>
      <c r="K9" s="42"/>
      <c r="L9" s="87"/>
    </row>
    <row r="10" spans="1:12" x14ac:dyDescent="0.25">
      <c r="A10" s="75"/>
      <c r="B10" s="76" t="str">
        <f>_xlfn.CONCAT("** From FY ",$D$2-1," Latest BSA 55 Page 1")</f>
        <v>** From FY 2025 Latest BSA 55 Page 1</v>
      </c>
      <c r="C10" s="77"/>
      <c r="D10" s="206" t="s">
        <v>55</v>
      </c>
      <c r="E10" s="206"/>
      <c r="F10" s="206"/>
      <c r="G10" s="206"/>
      <c r="H10" s="63">
        <f>SUM(G7:G9)</f>
        <v>0</v>
      </c>
      <c r="I10" s="171"/>
      <c r="J10" s="171"/>
      <c r="K10" s="171"/>
      <c r="L10" s="172"/>
    </row>
    <row r="11" spans="1:12" ht="15.75" thickBot="1" x14ac:dyDescent="0.3">
      <c r="A11" s="12"/>
      <c r="B11" s="12" t="s">
        <v>0</v>
      </c>
      <c r="C11" s="12"/>
      <c r="D11" s="12"/>
      <c r="E11" s="12"/>
      <c r="F11" s="12"/>
      <c r="G11" s="12" t="s">
        <v>1</v>
      </c>
      <c r="H11" s="13" t="s">
        <v>9</v>
      </c>
      <c r="I11" s="171"/>
      <c r="J11" s="171"/>
      <c r="K11" s="171"/>
      <c r="L11" s="172"/>
    </row>
    <row r="12" spans="1:12" ht="15" customHeight="1" x14ac:dyDescent="0.25">
      <c r="A12" s="81"/>
      <c r="B12" s="191" t="str">
        <f>_xlfn.CONCAT("Prior Year Total Weighted ADM (WSC)  - Most Recent BSA-55 FY"," ",$D$2-1," - W or W/O K3")</f>
        <v>Prior Year Total Weighted ADM (WSC)  - Most Recent BSA-55 FY 2025 - W or W/O K3</v>
      </c>
      <c r="C12" s="192"/>
      <c r="D12" s="193"/>
      <c r="E12" s="14"/>
      <c r="F12" s="15"/>
      <c r="G12" s="16">
        <f>IF((D2-1)&lt;1,0,(D2-1))</f>
        <v>2025</v>
      </c>
      <c r="H12" s="64">
        <f>IF(A8,H5,H5-H10)</f>
        <v>0</v>
      </c>
      <c r="I12" s="171"/>
      <c r="J12" s="171"/>
      <c r="K12" s="171"/>
      <c r="L12" s="172"/>
    </row>
    <row r="13" spans="1:12" x14ac:dyDescent="0.25">
      <c r="A13" s="82"/>
      <c r="B13" s="176" t="str">
        <f>_xlfn.CONCAT("Base Level Amount FY ",D2," (BLA) - BSA-55, Page 2 of 5")</f>
        <v>Base Level Amount FY 2026 (BLA) - BSA-55, Page 2 of 5</v>
      </c>
      <c r="C13" s="177"/>
      <c r="D13" s="19" t="s">
        <v>2</v>
      </c>
      <c r="E13" s="19"/>
      <c r="F13" s="20"/>
      <c r="G13" s="21">
        <f>$D$2</f>
        <v>2026</v>
      </c>
      <c r="H13" s="22"/>
      <c r="I13" s="171"/>
      <c r="J13" s="171"/>
      <c r="K13" s="171"/>
      <c r="L13" s="172"/>
    </row>
    <row r="14" spans="1:12" x14ac:dyDescent="0.25">
      <c r="A14" s="82"/>
      <c r="B14" s="176" t="s">
        <v>67</v>
      </c>
      <c r="C14" s="177"/>
      <c r="D14" s="19" t="s">
        <v>2</v>
      </c>
      <c r="E14" s="19"/>
      <c r="F14" s="20"/>
      <c r="G14" s="21">
        <f t="shared" ref="G14:G19" si="1">$D$2</f>
        <v>2026</v>
      </c>
      <c r="H14" s="23"/>
      <c r="I14" s="171"/>
      <c r="J14" s="171"/>
      <c r="K14" s="171"/>
      <c r="L14" s="172"/>
    </row>
    <row r="15" spans="1:12" x14ac:dyDescent="0.25">
      <c r="A15" s="82"/>
      <c r="B15" s="180" t="s">
        <v>68</v>
      </c>
      <c r="C15" s="181"/>
      <c r="D15" s="25" t="s">
        <v>3</v>
      </c>
      <c r="E15" s="25"/>
      <c r="F15" s="26"/>
      <c r="G15" s="27">
        <f t="shared" si="1"/>
        <v>2026</v>
      </c>
      <c r="H15" s="28">
        <f>ROUND(IF(A8,IF(H14&lt;1,1*H13*H12,(H12*H14)*H13),IF(H14&lt;1,1*H13*(H12),((H12)*H14)*H13)),2)</f>
        <v>0</v>
      </c>
      <c r="I15" s="171"/>
      <c r="J15" s="171"/>
      <c r="K15" s="171"/>
      <c r="L15" s="172"/>
    </row>
    <row r="16" spans="1:12" x14ac:dyDescent="0.25">
      <c r="A16" s="82"/>
      <c r="B16" s="176" t="s">
        <v>69</v>
      </c>
      <c r="C16" s="177"/>
      <c r="D16" s="19" t="s">
        <v>4</v>
      </c>
      <c r="E16" s="19"/>
      <c r="F16" s="20"/>
      <c r="G16" s="21">
        <f t="shared" si="1"/>
        <v>2026</v>
      </c>
      <c r="H16" s="22"/>
      <c r="I16" s="171"/>
      <c r="J16" s="171"/>
      <c r="K16" s="171"/>
      <c r="L16" s="172"/>
    </row>
    <row r="17" spans="1:12" x14ac:dyDescent="0.25">
      <c r="A17" s="82"/>
      <c r="B17" s="176" t="s">
        <v>70</v>
      </c>
      <c r="C17" s="177"/>
      <c r="D17" s="19" t="s">
        <v>4</v>
      </c>
      <c r="E17" s="19"/>
      <c r="F17" s="20"/>
      <c r="G17" s="21">
        <f t="shared" si="1"/>
        <v>2026</v>
      </c>
      <c r="H17" s="22"/>
      <c r="I17" s="171"/>
      <c r="J17" s="171"/>
      <c r="K17" s="171"/>
      <c r="L17" s="172"/>
    </row>
    <row r="18" spans="1:12" x14ac:dyDescent="0.25">
      <c r="A18" s="82"/>
      <c r="B18" s="176" t="s">
        <v>71</v>
      </c>
      <c r="C18" s="177"/>
      <c r="D18" s="19" t="s">
        <v>4</v>
      </c>
      <c r="E18" s="19"/>
      <c r="F18" s="20"/>
      <c r="G18" s="21">
        <f t="shared" si="1"/>
        <v>2026</v>
      </c>
      <c r="H18" s="22"/>
      <c r="I18" s="171"/>
      <c r="J18" s="171"/>
      <c r="K18" s="171"/>
      <c r="L18" s="172"/>
    </row>
    <row r="19" spans="1:12" x14ac:dyDescent="0.25">
      <c r="A19" s="82"/>
      <c r="B19" s="180" t="s">
        <v>72</v>
      </c>
      <c r="C19" s="181"/>
      <c r="D19" s="25" t="s">
        <v>3</v>
      </c>
      <c r="E19" s="25"/>
      <c r="F19" s="26"/>
      <c r="G19" s="27">
        <f t="shared" si="1"/>
        <v>2026</v>
      </c>
      <c r="H19" s="28">
        <f>H15+H16+H17+H18</f>
        <v>0</v>
      </c>
      <c r="I19" s="171"/>
      <c r="J19" s="171"/>
      <c r="K19" s="171"/>
      <c r="L19" s="172"/>
    </row>
    <row r="20" spans="1:12" x14ac:dyDescent="0.25">
      <c r="A20" s="82"/>
      <c r="B20" s="29" t="s">
        <v>52</v>
      </c>
      <c r="D20" s="30" t="s">
        <v>4</v>
      </c>
      <c r="G20" s="31">
        <f>$D$2</f>
        <v>2026</v>
      </c>
      <c r="H20" s="32"/>
      <c r="I20" s="171"/>
      <c r="J20" s="171"/>
      <c r="K20" s="171"/>
      <c r="L20" s="172"/>
    </row>
    <row r="21" spans="1:12" x14ac:dyDescent="0.25">
      <c r="A21" s="82"/>
      <c r="B21" s="33" t="str">
        <f>_xlfn.CONCAT("** From FY ",$D$2," Budget Form Calculation Tab Cell O39")</f>
        <v>** From FY 2026 Budget Form Calculation Tab Cell O39</v>
      </c>
      <c r="C21" s="24"/>
      <c r="D21" s="25"/>
      <c r="E21" s="25"/>
      <c r="F21" s="15"/>
      <c r="G21" s="15"/>
      <c r="H21" s="34"/>
      <c r="I21" s="171"/>
      <c r="J21" s="171"/>
      <c r="K21" s="171"/>
      <c r="L21" s="172"/>
    </row>
    <row r="22" spans="1:12" x14ac:dyDescent="0.25">
      <c r="A22" s="82"/>
      <c r="B22" s="176" t="s">
        <v>74</v>
      </c>
      <c r="C22" s="177"/>
      <c r="D22" s="19"/>
      <c r="E22" s="19"/>
      <c r="F22" s="20"/>
      <c r="G22" s="21">
        <f t="shared" ref="G22" si="2">$D$2</f>
        <v>2026</v>
      </c>
      <c r="H22" s="170"/>
      <c r="I22" s="41"/>
      <c r="J22" s="42"/>
      <c r="K22" s="42"/>
      <c r="L22" s="87"/>
    </row>
    <row r="23" spans="1:12" x14ac:dyDescent="0.25">
      <c r="A23" s="83"/>
      <c r="B23" s="17" t="s">
        <v>73</v>
      </c>
      <c r="C23" s="18"/>
      <c r="D23" s="19"/>
      <c r="E23" s="19" cm="1">
        <f t="array" ref="E23">IFERROR(IF(OR(H3=5,H3=6,H3=7),_xlfn.IFS((D2-G2)=(H3-1),1/3,(D2-G2)=(H3-2),2/3,(D2-G2)&lt;(H3-2),1),1),0)</f>
        <v>1</v>
      </c>
      <c r="F23" s="20"/>
      <c r="G23" s="21"/>
      <c r="H23" s="65"/>
      <c r="I23" s="41"/>
      <c r="J23" s="42"/>
      <c r="K23" s="42"/>
      <c r="L23" s="87"/>
    </row>
    <row r="24" spans="1:12" x14ac:dyDescent="0.25">
      <c r="A24" s="83"/>
      <c r="B24" s="35" t="s">
        <v>65</v>
      </c>
      <c r="C24" s="36"/>
      <c r="D24" s="37" t="s">
        <v>2</v>
      </c>
      <c r="E24" s="37"/>
      <c r="F24" s="38"/>
      <c r="G24" s="39"/>
      <c r="H24" s="66">
        <f>H22*E23</f>
        <v>0</v>
      </c>
      <c r="I24" s="41"/>
      <c r="J24" s="42"/>
      <c r="K24" s="42"/>
      <c r="L24" s="87"/>
    </row>
    <row r="25" spans="1:12" ht="15.75" thickBot="1" x14ac:dyDescent="0.3">
      <c r="A25" s="83"/>
      <c r="B25" s="67"/>
      <c r="C25" s="68"/>
      <c r="D25" s="69"/>
      <c r="E25" s="69"/>
      <c r="F25" s="69"/>
      <c r="G25" s="70"/>
      <c r="H25" s="71"/>
      <c r="I25" s="41"/>
      <c r="J25" s="42"/>
      <c r="K25" s="42"/>
      <c r="L25" s="87"/>
    </row>
    <row r="26" spans="1:12" ht="15.75" thickBot="1" x14ac:dyDescent="0.3">
      <c r="A26" s="84"/>
      <c r="B26" s="178" t="s">
        <v>66</v>
      </c>
      <c r="C26" s="179"/>
      <c r="D26" s="78" t="s">
        <v>3</v>
      </c>
      <c r="E26" s="78"/>
      <c r="F26" s="79"/>
      <c r="G26" s="79">
        <f t="shared" ref="G26" si="3">$D$2</f>
        <v>2026</v>
      </c>
      <c r="H26" s="80">
        <f>ROUND(IF(A8,H19*H24,(H19+H20)*H24),2)</f>
        <v>0</v>
      </c>
      <c r="I26" s="88"/>
      <c r="J26" s="89"/>
      <c r="K26" s="89"/>
      <c r="L26" s="90"/>
    </row>
    <row r="27" spans="1:12" ht="15.75" thickTop="1" x14ac:dyDescent="0.25"/>
    <row r="29" spans="1:12" x14ac:dyDescent="0.25">
      <c r="B29" s="40"/>
    </row>
  </sheetData>
  <sheetProtection sheet="1" formatCells="0" formatColumns="0" formatRows="0" insertColumns="0" insertRows="0" insertHyperlinks="0" deleteColumns="0" deleteRows="0"/>
  <mergeCells count="25">
    <mergeCell ref="I1:L1"/>
    <mergeCell ref="J3:L3"/>
    <mergeCell ref="J4:L4"/>
    <mergeCell ref="J5:L5"/>
    <mergeCell ref="B19:C19"/>
    <mergeCell ref="B12:D12"/>
    <mergeCell ref="B13:C13"/>
    <mergeCell ref="A1:E1"/>
    <mergeCell ref="A2:B5"/>
    <mergeCell ref="A6:A7"/>
    <mergeCell ref="C5:G5"/>
    <mergeCell ref="D10:G10"/>
    <mergeCell ref="C2:C4"/>
    <mergeCell ref="D2:D4"/>
    <mergeCell ref="A8:A9"/>
    <mergeCell ref="E2:F4"/>
    <mergeCell ref="I10:L21"/>
    <mergeCell ref="G2:G4"/>
    <mergeCell ref="B22:C22"/>
    <mergeCell ref="B26:C26"/>
    <mergeCell ref="B14:C14"/>
    <mergeCell ref="B15:C15"/>
    <mergeCell ref="B16:C16"/>
    <mergeCell ref="B17:C17"/>
    <mergeCell ref="B18:C18"/>
  </mergeCells>
  <conditionalFormatting sqref="E23">
    <cfRule type="cellIs" dxfId="0" priority="1" operator="lessThan">
      <formula>1</formula>
    </cfRule>
  </conditionalFormatting>
  <dataValidations count="3">
    <dataValidation type="decimal" allowBlank="1" showInputMessage="1" showErrorMessage="1" sqref="H23:H24" xr:uid="{EB5C9464-984A-41E6-A312-21B860483935}">
      <formula1>0</formula1>
      <formula2>0.15</formula2>
    </dataValidation>
    <dataValidation type="decimal" operator="lessThanOrEqual" allowBlank="1" showInputMessage="1" showErrorMessage="1" errorTitle="Cannot Exceed 15% (0.15)" error="M&amp;O Overrides Cannot Exceed 15% (0.15) of RCL" sqref="H22" xr:uid="{35BD1DE6-3903-4C79-B3C6-53C90D55A053}">
      <formula1>0.15</formula1>
    </dataValidation>
    <dataValidation type="list" allowBlank="1" showInputMessage="1" showErrorMessage="1" sqref="H3" xr:uid="{384D9E99-BA4D-43AD-A06E-0D1A9A976A8B}">
      <formula1>"1,2,5,6,7"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Check Box 1">
              <controlPr defaultSize="0" autoFill="0" autoLine="0" autoPict="0">
                <anchor moveWithCells="1">
                  <from>
                    <xdr:col>0</xdr:col>
                    <xdr:colOff>723900</xdr:colOff>
                    <xdr:row>5</xdr:row>
                    <xdr:rowOff>104775</xdr:rowOff>
                  </from>
                  <to>
                    <xdr:col>1</xdr:col>
                    <xdr:colOff>161925</xdr:colOff>
                    <xdr:row>10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Check Box 2">
              <controlPr defaultSize="0" autoFill="0" autoLine="0" autoPict="0">
                <anchor moveWithCells="1">
                  <from>
                    <xdr:col>0</xdr:col>
                    <xdr:colOff>723900</xdr:colOff>
                    <xdr:row>5</xdr:row>
                    <xdr:rowOff>104775</xdr:rowOff>
                  </from>
                  <to>
                    <xdr:col>1</xdr:col>
                    <xdr:colOff>161925</xdr:colOff>
                    <xdr:row>10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C3EC6-7049-4EF2-8DBD-8E23B372AD41}">
  <dimension ref="A1:L38"/>
  <sheetViews>
    <sheetView showGridLines="0" zoomScale="87" zoomScaleNormal="87" workbookViewId="0">
      <selection activeCell="I43" sqref="I43"/>
    </sheetView>
  </sheetViews>
  <sheetFormatPr defaultColWidth="8.7109375" defaultRowHeight="12.75" x14ac:dyDescent="0.2"/>
  <cols>
    <col min="1" max="1" width="21.7109375" style="100" customWidth="1"/>
    <col min="2" max="2" width="5.28515625" style="100" customWidth="1"/>
    <col min="3" max="3" width="24.28515625" style="100" customWidth="1"/>
    <col min="4" max="6" width="20.85546875" style="100" customWidth="1"/>
    <col min="7" max="7" width="21.140625" style="100" customWidth="1"/>
    <col min="8" max="8" width="22.140625" style="100" customWidth="1"/>
    <col min="9" max="10" width="20.85546875" style="100" customWidth="1"/>
    <col min="11" max="16384" width="8.7109375" style="100"/>
  </cols>
  <sheetData>
    <row r="1" spans="1:12" ht="14.25" thickBot="1" x14ac:dyDescent="0.25">
      <c r="A1" s="236" t="s">
        <v>62</v>
      </c>
      <c r="B1" s="237"/>
      <c r="C1" s="237"/>
      <c r="D1" s="237"/>
      <c r="E1" s="237"/>
      <c r="F1" s="236" t="s">
        <v>47</v>
      </c>
      <c r="G1" s="237"/>
      <c r="H1" s="237"/>
      <c r="I1" s="237"/>
      <c r="J1" s="238"/>
      <c r="K1" s="98"/>
      <c r="L1" s="99"/>
    </row>
    <row r="2" spans="1:12" ht="14.25" thickBot="1" x14ac:dyDescent="0.25">
      <c r="A2" s="105"/>
      <c r="B2" s="105"/>
      <c r="C2" s="106"/>
      <c r="D2" s="106"/>
      <c r="E2" s="106"/>
      <c r="F2" s="106"/>
      <c r="G2" s="106"/>
      <c r="H2" s="106"/>
      <c r="I2" s="106"/>
      <c r="J2" s="107"/>
      <c r="K2" s="101"/>
      <c r="L2" s="102"/>
    </row>
    <row r="3" spans="1:12" x14ac:dyDescent="0.2">
      <c r="A3" s="108" t="s">
        <v>61</v>
      </c>
      <c r="B3" s="109"/>
      <c r="C3" s="239" t="s">
        <v>10</v>
      </c>
      <c r="D3" s="240"/>
      <c r="E3" s="240"/>
      <c r="F3" s="240"/>
      <c r="G3" s="240"/>
      <c r="H3" s="240"/>
      <c r="I3" s="240"/>
      <c r="J3" s="241"/>
      <c r="K3" s="101"/>
      <c r="L3" s="102"/>
    </row>
    <row r="4" spans="1:12" ht="13.5" thickBot="1" x14ac:dyDescent="0.25">
      <c r="A4" s="110">
        <v>2025</v>
      </c>
      <c r="B4" s="109"/>
      <c r="C4" s="111" t="s">
        <v>11</v>
      </c>
      <c r="D4" s="112" t="s">
        <v>12</v>
      </c>
      <c r="E4" s="112" t="s">
        <v>13</v>
      </c>
      <c r="F4" s="112" t="s">
        <v>14</v>
      </c>
      <c r="G4" s="113" t="s">
        <v>15</v>
      </c>
      <c r="H4" s="114" t="s">
        <v>16</v>
      </c>
      <c r="I4" s="112" t="s">
        <v>17</v>
      </c>
      <c r="J4" s="115" t="s">
        <v>18</v>
      </c>
      <c r="K4" s="101"/>
      <c r="L4" s="102"/>
    </row>
    <row r="5" spans="1:12" ht="13.5" thickTop="1" x14ac:dyDescent="0.2">
      <c r="A5" s="109"/>
      <c r="B5" s="116"/>
      <c r="C5" s="117" t="s">
        <v>19</v>
      </c>
      <c r="D5" s="118"/>
      <c r="E5" s="118"/>
      <c r="F5" s="118"/>
      <c r="G5" s="119"/>
      <c r="H5" s="120">
        <f>D5*G5</f>
        <v>0</v>
      </c>
      <c r="I5" s="121">
        <f>E5*G5</f>
        <v>0</v>
      </c>
      <c r="J5" s="122">
        <f>F5*G5</f>
        <v>0</v>
      </c>
      <c r="K5" s="101"/>
      <c r="L5" s="102"/>
    </row>
    <row r="6" spans="1:12" x14ac:dyDescent="0.2">
      <c r="A6" s="109"/>
      <c r="B6" s="123"/>
      <c r="C6" s="117" t="s">
        <v>20</v>
      </c>
      <c r="D6" s="118"/>
      <c r="E6" s="118"/>
      <c r="F6" s="118"/>
      <c r="G6" s="124"/>
      <c r="H6" s="120">
        <f>D6*G6</f>
        <v>0</v>
      </c>
      <c r="I6" s="121">
        <f t="shared" ref="I6:I7" si="0">E6*G6</f>
        <v>0</v>
      </c>
      <c r="J6" s="122">
        <f t="shared" ref="J6:J7" si="1">F6*G6</f>
        <v>0</v>
      </c>
      <c r="K6" s="101"/>
      <c r="L6" s="102"/>
    </row>
    <row r="7" spans="1:12" ht="13.5" thickBot="1" x14ac:dyDescent="0.25">
      <c r="A7" s="109"/>
      <c r="B7" s="123"/>
      <c r="C7" s="125" t="s">
        <v>21</v>
      </c>
      <c r="D7" s="126"/>
      <c r="E7" s="126"/>
      <c r="F7" s="126"/>
      <c r="G7" s="127"/>
      <c r="H7" s="128">
        <f>D7*G7</f>
        <v>0</v>
      </c>
      <c r="I7" s="129">
        <f t="shared" si="0"/>
        <v>0</v>
      </c>
      <c r="J7" s="130">
        <f t="shared" si="1"/>
        <v>0</v>
      </c>
      <c r="K7" s="101"/>
      <c r="L7" s="102"/>
    </row>
    <row r="8" spans="1:12" x14ac:dyDescent="0.2">
      <c r="A8" s="109"/>
      <c r="B8" s="123"/>
      <c r="C8" s="131" t="s">
        <v>22</v>
      </c>
      <c r="D8" s="132">
        <f>SUM(D5:D7)</f>
        <v>0</v>
      </c>
      <c r="E8" s="132">
        <f t="shared" ref="E8:J8" si="2">SUM(E5:E7)</f>
        <v>0</v>
      </c>
      <c r="F8" s="132">
        <f t="shared" si="2"/>
        <v>0</v>
      </c>
      <c r="G8" s="133"/>
      <c r="H8" s="134">
        <f t="shared" si="2"/>
        <v>0</v>
      </c>
      <c r="I8" s="132">
        <f t="shared" si="2"/>
        <v>0</v>
      </c>
      <c r="J8" s="135">
        <f t="shared" si="2"/>
        <v>0</v>
      </c>
      <c r="K8" s="101"/>
      <c r="L8" s="102"/>
    </row>
    <row r="9" spans="1:12" x14ac:dyDescent="0.2">
      <c r="A9" s="109"/>
      <c r="B9" s="123"/>
      <c r="C9" s="136"/>
      <c r="D9" s="137"/>
      <c r="E9" s="137"/>
      <c r="F9" s="137"/>
      <c r="G9" s="137"/>
      <c r="H9" s="137"/>
      <c r="I9" s="137"/>
      <c r="J9" s="138"/>
      <c r="K9" s="101"/>
      <c r="L9" s="102"/>
    </row>
    <row r="10" spans="1:12" x14ac:dyDescent="0.2">
      <c r="A10" s="109"/>
      <c r="B10" s="123"/>
      <c r="C10" s="242" t="s">
        <v>46</v>
      </c>
      <c r="D10" s="243"/>
      <c r="E10" s="243"/>
      <c r="F10" s="243"/>
      <c r="G10" s="243"/>
      <c r="H10" s="243"/>
      <c r="I10" s="243"/>
      <c r="J10" s="244"/>
      <c r="K10" s="101"/>
      <c r="L10" s="102"/>
    </row>
    <row r="11" spans="1:12" x14ac:dyDescent="0.2">
      <c r="A11" s="109"/>
      <c r="B11" s="123"/>
      <c r="C11" s="111" t="s">
        <v>11</v>
      </c>
      <c r="D11" s="112" t="s">
        <v>12</v>
      </c>
      <c r="E11" s="112" t="s">
        <v>13</v>
      </c>
      <c r="F11" s="112" t="s">
        <v>14</v>
      </c>
      <c r="G11" s="113" t="s">
        <v>15</v>
      </c>
      <c r="H11" s="114" t="s">
        <v>16</v>
      </c>
      <c r="I11" s="112" t="s">
        <v>17</v>
      </c>
      <c r="J11" s="115" t="s">
        <v>18</v>
      </c>
      <c r="K11" s="101"/>
      <c r="L11" s="102"/>
    </row>
    <row r="12" spans="1:12" x14ac:dyDescent="0.2">
      <c r="A12" s="109"/>
      <c r="B12" s="123"/>
      <c r="C12" s="117" t="s">
        <v>23</v>
      </c>
      <c r="D12" s="139"/>
      <c r="E12" s="139"/>
      <c r="F12" s="139"/>
      <c r="G12" s="124"/>
      <c r="H12" s="120">
        <f>D12*$G12</f>
        <v>0</v>
      </c>
      <c r="I12" s="121">
        <f>E12*$G12</f>
        <v>0</v>
      </c>
      <c r="J12" s="122">
        <f>F12*$G12</f>
        <v>0</v>
      </c>
      <c r="K12" s="101"/>
      <c r="L12" s="102"/>
    </row>
    <row r="13" spans="1:12" x14ac:dyDescent="0.2">
      <c r="A13" s="109"/>
      <c r="B13" s="123"/>
      <c r="C13" s="117" t="s">
        <v>24</v>
      </c>
      <c r="D13" s="139"/>
      <c r="E13" s="139"/>
      <c r="F13" s="139"/>
      <c r="G13" s="124"/>
      <c r="H13" s="120">
        <f t="shared" ref="H13:J27" si="3">D13*$G13</f>
        <v>0</v>
      </c>
      <c r="I13" s="121">
        <f t="shared" si="3"/>
        <v>0</v>
      </c>
      <c r="J13" s="122">
        <f t="shared" si="3"/>
        <v>0</v>
      </c>
      <c r="K13" s="101"/>
      <c r="L13" s="102"/>
    </row>
    <row r="14" spans="1:12" x14ac:dyDescent="0.2">
      <c r="A14" s="109"/>
      <c r="B14" s="123"/>
      <c r="C14" s="117" t="s">
        <v>25</v>
      </c>
      <c r="D14" s="140">
        <f>IF($C$31,D13,0)</f>
        <v>0</v>
      </c>
      <c r="E14" s="140">
        <f t="shared" ref="E14:F14" si="4">IF($C$31,E13,0)</f>
        <v>0</v>
      </c>
      <c r="F14" s="140">
        <f t="shared" si="4"/>
        <v>0</v>
      </c>
      <c r="G14" s="124"/>
      <c r="H14" s="120">
        <f t="shared" si="3"/>
        <v>0</v>
      </c>
      <c r="I14" s="121">
        <f t="shared" si="3"/>
        <v>0</v>
      </c>
      <c r="J14" s="122">
        <f t="shared" si="3"/>
        <v>0</v>
      </c>
      <c r="K14" s="101"/>
      <c r="L14" s="102"/>
    </row>
    <row r="15" spans="1:12" x14ac:dyDescent="0.2">
      <c r="A15" s="109"/>
      <c r="B15" s="123"/>
      <c r="C15" s="117" t="s">
        <v>26</v>
      </c>
      <c r="D15" s="139"/>
      <c r="E15" s="139"/>
      <c r="F15" s="139"/>
      <c r="G15" s="124"/>
      <c r="H15" s="120">
        <f t="shared" si="3"/>
        <v>0</v>
      </c>
      <c r="I15" s="121">
        <f t="shared" si="3"/>
        <v>0</v>
      </c>
      <c r="J15" s="122">
        <f t="shared" si="3"/>
        <v>0</v>
      </c>
      <c r="K15" s="101"/>
      <c r="L15" s="102"/>
    </row>
    <row r="16" spans="1:12" x14ac:dyDescent="0.2">
      <c r="A16" s="141" t="s">
        <v>45</v>
      </c>
      <c r="B16" s="123"/>
      <c r="C16" s="117" t="s">
        <v>27</v>
      </c>
      <c r="D16" s="139"/>
      <c r="E16" s="139"/>
      <c r="F16" s="139"/>
      <c r="G16" s="124"/>
      <c r="H16" s="120">
        <f t="shared" si="3"/>
        <v>0</v>
      </c>
      <c r="I16" s="121">
        <f t="shared" si="3"/>
        <v>0</v>
      </c>
      <c r="J16" s="122">
        <f t="shared" si="3"/>
        <v>0</v>
      </c>
      <c r="K16" s="101"/>
      <c r="L16" s="102"/>
    </row>
    <row r="17" spans="1:12" x14ac:dyDescent="0.2">
      <c r="A17" s="245" t="str">
        <f>_xlfn.CONCAT("FY ",A4,"  SRC BSA-55")</f>
        <v>FY 2025  SRC BSA-55</v>
      </c>
      <c r="B17" s="123"/>
      <c r="C17" s="117" t="s">
        <v>28</v>
      </c>
      <c r="D17" s="139"/>
      <c r="E17" s="139"/>
      <c r="F17" s="139"/>
      <c r="G17" s="124"/>
      <c r="H17" s="120">
        <f t="shared" si="3"/>
        <v>0</v>
      </c>
      <c r="I17" s="121">
        <f t="shared" si="3"/>
        <v>0</v>
      </c>
      <c r="J17" s="122">
        <f t="shared" si="3"/>
        <v>0</v>
      </c>
      <c r="K17" s="101"/>
      <c r="L17" s="102"/>
    </row>
    <row r="18" spans="1:12" ht="13.5" thickBot="1" x14ac:dyDescent="0.25">
      <c r="A18" s="246"/>
      <c r="B18" s="123"/>
      <c r="C18" s="117" t="s">
        <v>29</v>
      </c>
      <c r="D18" s="139"/>
      <c r="E18" s="139"/>
      <c r="F18" s="139"/>
      <c r="G18" s="124"/>
      <c r="H18" s="120">
        <f t="shared" si="3"/>
        <v>0</v>
      </c>
      <c r="I18" s="121">
        <f t="shared" si="3"/>
        <v>0</v>
      </c>
      <c r="J18" s="122">
        <f t="shared" si="3"/>
        <v>0</v>
      </c>
      <c r="K18" s="101"/>
      <c r="L18" s="102"/>
    </row>
    <row r="19" spans="1:12" ht="13.5" thickTop="1" x14ac:dyDescent="0.2">
      <c r="A19" s="109"/>
      <c r="B19" s="123"/>
      <c r="C19" s="117" t="s">
        <v>30</v>
      </c>
      <c r="D19" s="139"/>
      <c r="E19" s="139"/>
      <c r="F19" s="139"/>
      <c r="G19" s="124"/>
      <c r="H19" s="120">
        <f t="shared" si="3"/>
        <v>0</v>
      </c>
      <c r="I19" s="121">
        <f t="shared" si="3"/>
        <v>0</v>
      </c>
      <c r="J19" s="122">
        <f t="shared" si="3"/>
        <v>0</v>
      </c>
      <c r="K19" s="101"/>
      <c r="L19" s="102"/>
    </row>
    <row r="20" spans="1:12" x14ac:dyDescent="0.2">
      <c r="A20" s="109"/>
      <c r="B20" s="123"/>
      <c r="C20" s="117" t="s">
        <v>31</v>
      </c>
      <c r="D20" s="139"/>
      <c r="E20" s="139"/>
      <c r="F20" s="139"/>
      <c r="G20" s="124"/>
      <c r="H20" s="120">
        <f t="shared" si="3"/>
        <v>0</v>
      </c>
      <c r="I20" s="121">
        <f t="shared" si="3"/>
        <v>0</v>
      </c>
      <c r="J20" s="122">
        <f t="shared" si="3"/>
        <v>0</v>
      </c>
      <c r="K20" s="101"/>
      <c r="L20" s="102"/>
    </row>
    <row r="21" spans="1:12" x14ac:dyDescent="0.2">
      <c r="A21" s="109"/>
      <c r="B21" s="123"/>
      <c r="C21" s="117" t="s">
        <v>32</v>
      </c>
      <c r="D21" s="139"/>
      <c r="E21" s="139"/>
      <c r="F21" s="139"/>
      <c r="G21" s="124"/>
      <c r="H21" s="120">
        <f t="shared" si="3"/>
        <v>0</v>
      </c>
      <c r="I21" s="121">
        <f t="shared" si="3"/>
        <v>0</v>
      </c>
      <c r="J21" s="122">
        <f t="shared" si="3"/>
        <v>0</v>
      </c>
      <c r="K21" s="101"/>
      <c r="L21" s="102"/>
    </row>
    <row r="22" spans="1:12" x14ac:dyDescent="0.2">
      <c r="A22" s="109"/>
      <c r="B22" s="123"/>
      <c r="C22" s="117" t="s">
        <v>33</v>
      </c>
      <c r="D22" s="139"/>
      <c r="E22" s="139"/>
      <c r="F22" s="139"/>
      <c r="G22" s="124"/>
      <c r="H22" s="120">
        <f t="shared" si="3"/>
        <v>0</v>
      </c>
      <c r="I22" s="121">
        <f t="shared" si="3"/>
        <v>0</v>
      </c>
      <c r="J22" s="122">
        <f t="shared" si="3"/>
        <v>0</v>
      </c>
      <c r="K22" s="101"/>
      <c r="L22" s="102"/>
    </row>
    <row r="23" spans="1:12" x14ac:dyDescent="0.2">
      <c r="A23" s="109"/>
      <c r="B23" s="123"/>
      <c r="C23" s="117" t="s">
        <v>34</v>
      </c>
      <c r="D23" s="139"/>
      <c r="E23" s="139"/>
      <c r="F23" s="139"/>
      <c r="G23" s="124"/>
      <c r="H23" s="120">
        <f t="shared" si="3"/>
        <v>0</v>
      </c>
      <c r="I23" s="121">
        <f t="shared" si="3"/>
        <v>0</v>
      </c>
      <c r="J23" s="122">
        <f t="shared" si="3"/>
        <v>0</v>
      </c>
      <c r="K23" s="101"/>
      <c r="L23" s="102"/>
    </row>
    <row r="24" spans="1:12" x14ac:dyDescent="0.2">
      <c r="A24" s="109"/>
      <c r="B24" s="123"/>
      <c r="C24" s="117" t="s">
        <v>35</v>
      </c>
      <c r="D24" s="139"/>
      <c r="E24" s="139"/>
      <c r="F24" s="139"/>
      <c r="G24" s="124"/>
      <c r="H24" s="120">
        <f t="shared" si="3"/>
        <v>0</v>
      </c>
      <c r="I24" s="121">
        <f t="shared" si="3"/>
        <v>0</v>
      </c>
      <c r="J24" s="122">
        <f t="shared" si="3"/>
        <v>0</v>
      </c>
      <c r="K24" s="101"/>
      <c r="L24" s="102"/>
    </row>
    <row r="25" spans="1:12" x14ac:dyDescent="0.2">
      <c r="A25" s="109"/>
      <c r="B25" s="123"/>
      <c r="C25" s="117" t="s">
        <v>36</v>
      </c>
      <c r="D25" s="139"/>
      <c r="E25" s="139"/>
      <c r="F25" s="139"/>
      <c r="G25" s="124"/>
      <c r="H25" s="120">
        <f t="shared" si="3"/>
        <v>0</v>
      </c>
      <c r="I25" s="121">
        <f t="shared" si="3"/>
        <v>0</v>
      </c>
      <c r="J25" s="122">
        <f t="shared" si="3"/>
        <v>0</v>
      </c>
      <c r="K25" s="101"/>
      <c r="L25" s="102"/>
    </row>
    <row r="26" spans="1:12" x14ac:dyDescent="0.2">
      <c r="A26" s="109"/>
      <c r="B26" s="123"/>
      <c r="C26" s="117" t="s">
        <v>37</v>
      </c>
      <c r="D26" s="139"/>
      <c r="E26" s="139"/>
      <c r="F26" s="139"/>
      <c r="G26" s="124"/>
      <c r="H26" s="120">
        <f t="shared" si="3"/>
        <v>0</v>
      </c>
      <c r="I26" s="121">
        <f t="shared" si="3"/>
        <v>0</v>
      </c>
      <c r="J26" s="122">
        <f t="shared" si="3"/>
        <v>0</v>
      </c>
      <c r="K26" s="101"/>
      <c r="L26" s="102"/>
    </row>
    <row r="27" spans="1:12" ht="13.5" thickBot="1" x14ac:dyDescent="0.25">
      <c r="A27" s="109"/>
      <c r="B27" s="142"/>
      <c r="C27" s="117" t="s">
        <v>38</v>
      </c>
      <c r="D27" s="139"/>
      <c r="E27" s="139"/>
      <c r="F27" s="139"/>
      <c r="G27" s="124"/>
      <c r="H27" s="128">
        <f t="shared" si="3"/>
        <v>0</v>
      </c>
      <c r="I27" s="129">
        <f t="shared" si="3"/>
        <v>0</v>
      </c>
      <c r="J27" s="130">
        <f t="shared" si="3"/>
        <v>0</v>
      </c>
      <c r="K27" s="101"/>
      <c r="L27" s="102"/>
    </row>
    <row r="28" spans="1:12" ht="14.25" thickTop="1" thickBot="1" x14ac:dyDescent="0.25">
      <c r="A28" s="109"/>
      <c r="B28" s="109"/>
      <c r="C28" s="143" t="s">
        <v>39</v>
      </c>
      <c r="D28" s="144">
        <f>SUM(D12:D27)</f>
        <v>0</v>
      </c>
      <c r="E28" s="144">
        <f>SUM(E12:E27)</f>
        <v>0</v>
      </c>
      <c r="F28" s="145">
        <f>SUM(F12:F27)</f>
        <v>0</v>
      </c>
      <c r="G28" s="133"/>
      <c r="H28" s="146"/>
      <c r="I28" s="147"/>
      <c r="J28" s="148"/>
      <c r="K28" s="101"/>
      <c r="L28" s="102"/>
    </row>
    <row r="29" spans="1:12" ht="13.5" thickBot="1" x14ac:dyDescent="0.25">
      <c r="A29" s="109"/>
      <c r="B29" s="109"/>
      <c r="C29" s="149"/>
      <c r="D29" s="137"/>
      <c r="E29" s="137"/>
      <c r="F29" s="232" t="s">
        <v>44</v>
      </c>
      <c r="G29" s="233"/>
      <c r="H29" s="150">
        <f>SUM(H5:H7)</f>
        <v>0</v>
      </c>
      <c r="I29" s="151">
        <f>SUM(I5:I7)</f>
        <v>0</v>
      </c>
      <c r="J29" s="152">
        <f>SUM(J5:J7)</f>
        <v>0</v>
      </c>
      <c r="K29" s="101"/>
      <c r="L29" s="102"/>
    </row>
    <row r="30" spans="1:12" ht="14.25" thickTop="1" thickBot="1" x14ac:dyDescent="0.25">
      <c r="A30" s="109"/>
      <c r="B30" s="109"/>
      <c r="C30" s="230" t="s">
        <v>60</v>
      </c>
      <c r="D30" s="231"/>
      <c r="E30" s="153"/>
      <c r="F30" s="234" t="s">
        <v>43</v>
      </c>
      <c r="G30" s="235"/>
      <c r="H30" s="154">
        <f>SUM(H12:H27)</f>
        <v>0</v>
      </c>
      <c r="I30" s="155">
        <f>SUM(I12:I27)</f>
        <v>0</v>
      </c>
      <c r="J30" s="156">
        <f>SUM(J12:J27)</f>
        <v>0</v>
      </c>
      <c r="K30" s="101"/>
      <c r="L30" s="102"/>
    </row>
    <row r="31" spans="1:12" ht="18" customHeight="1" thickTop="1" thickBot="1" x14ac:dyDescent="0.25">
      <c r="A31" s="109"/>
      <c r="B31" s="109"/>
      <c r="C31" s="157" t="b">
        <v>0</v>
      </c>
      <c r="D31" s="158"/>
      <c r="E31" s="153"/>
      <c r="F31" s="222"/>
      <c r="G31" s="223"/>
      <c r="H31" s="226" t="s">
        <v>49</v>
      </c>
      <c r="I31" s="227"/>
      <c r="J31" s="159">
        <f>SUM(H30,H29)</f>
        <v>0</v>
      </c>
      <c r="K31" s="101"/>
      <c r="L31" s="102"/>
    </row>
    <row r="32" spans="1:12" ht="18" customHeight="1" thickBot="1" x14ac:dyDescent="0.25">
      <c r="A32" s="109"/>
      <c r="B32" s="109"/>
      <c r="C32" s="160"/>
      <c r="D32" s="161"/>
      <c r="E32" s="161"/>
      <c r="F32" s="218" t="s">
        <v>42</v>
      </c>
      <c r="G32" s="219"/>
      <c r="H32" s="228" t="s">
        <v>50</v>
      </c>
      <c r="I32" s="229"/>
      <c r="J32" s="162">
        <f>(I29+I30)*0.95</f>
        <v>0</v>
      </c>
      <c r="K32" s="101"/>
      <c r="L32" s="102"/>
    </row>
    <row r="33" spans="1:12" ht="13.5" thickBot="1" x14ac:dyDescent="0.25">
      <c r="A33" s="163"/>
      <c r="B33" s="163"/>
      <c r="C33" s="163"/>
      <c r="D33" s="163"/>
      <c r="E33" s="163"/>
      <c r="F33" s="220" t="s">
        <v>41</v>
      </c>
      <c r="G33" s="221"/>
      <c r="H33" s="228" t="s">
        <v>51</v>
      </c>
      <c r="I33" s="229"/>
      <c r="J33" s="164">
        <f>(J29+J30)*0.85</f>
        <v>0</v>
      </c>
      <c r="K33" s="101"/>
      <c r="L33" s="102"/>
    </row>
    <row r="34" spans="1:12" ht="14.25" thickTop="1" thickBot="1" x14ac:dyDescent="0.25">
      <c r="A34" s="163"/>
      <c r="B34" s="163"/>
      <c r="C34" s="163"/>
      <c r="D34" s="163"/>
      <c r="E34" s="163"/>
      <c r="F34" s="163"/>
      <c r="G34" s="163"/>
      <c r="H34" s="224" t="s">
        <v>40</v>
      </c>
      <c r="I34" s="225"/>
      <c r="J34" s="165">
        <f>SUM(J31:J33)</f>
        <v>0</v>
      </c>
      <c r="K34" s="101"/>
      <c r="L34" s="102"/>
    </row>
    <row r="35" spans="1:12" x14ac:dyDescent="0.2">
      <c r="A35" s="163"/>
      <c r="B35" s="163"/>
      <c r="C35" s="163"/>
      <c r="D35" s="163"/>
      <c r="E35" s="163"/>
      <c r="F35" s="163"/>
      <c r="G35" s="163"/>
      <c r="H35" s="163"/>
      <c r="I35" s="163"/>
      <c r="J35" s="166"/>
      <c r="K35" s="101"/>
      <c r="L35" s="102"/>
    </row>
    <row r="36" spans="1:12" ht="13.5" thickBot="1" x14ac:dyDescent="0.25">
      <c r="A36" s="167"/>
      <c r="B36" s="167"/>
      <c r="C36" s="167"/>
      <c r="D36" s="167"/>
      <c r="E36" s="167"/>
      <c r="F36" s="167"/>
      <c r="G36" s="167"/>
      <c r="H36" s="167"/>
      <c r="I36" s="167"/>
      <c r="J36" s="168"/>
      <c r="K36" s="103"/>
      <c r="L36" s="104"/>
    </row>
    <row r="37" spans="1:12" x14ac:dyDescent="0.2">
      <c r="A37" s="169"/>
      <c r="B37" s="169"/>
      <c r="C37" s="169"/>
      <c r="D37" s="169"/>
      <c r="E37" s="169"/>
      <c r="F37" s="169"/>
      <c r="G37" s="169"/>
      <c r="H37" s="169"/>
      <c r="I37" s="169"/>
      <c r="J37" s="169"/>
    </row>
    <row r="38" spans="1:12" x14ac:dyDescent="0.2">
      <c r="A38" s="169"/>
      <c r="B38" s="169"/>
      <c r="C38" s="169"/>
      <c r="D38" s="169"/>
      <c r="E38" s="169"/>
      <c r="F38" s="169"/>
      <c r="G38" s="169"/>
      <c r="H38" s="169"/>
      <c r="I38" s="169"/>
      <c r="J38" s="169"/>
    </row>
  </sheetData>
  <sheetProtection sheet="1" formatCells="0" formatColumns="0" formatRows="0" insertColumns="0" insertRows="0" insertHyperlinks="0" deleteColumns="0" deleteRows="0"/>
  <mergeCells count="15">
    <mergeCell ref="C30:D30"/>
    <mergeCell ref="F29:G29"/>
    <mergeCell ref="F30:G30"/>
    <mergeCell ref="A1:E1"/>
    <mergeCell ref="F1:J1"/>
    <mergeCell ref="C3:J3"/>
    <mergeCell ref="C10:J10"/>
    <mergeCell ref="A17:A18"/>
    <mergeCell ref="F32:G32"/>
    <mergeCell ref="F33:G33"/>
    <mergeCell ref="F31:G31"/>
    <mergeCell ref="H34:I34"/>
    <mergeCell ref="H31:I31"/>
    <mergeCell ref="H32:I32"/>
    <mergeCell ref="H33:I33"/>
  </mergeCells>
  <pageMargins left="0.7" right="0.7" top="0.75" bottom="0.75" header="0.3" footer="0.3"/>
  <pageSetup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4" name="Check Box 2">
              <controlPr defaultSize="0" autoFill="0" autoLine="0" autoPict="0">
                <anchor moveWithCells="1">
                  <from>
                    <xdr:col>2</xdr:col>
                    <xdr:colOff>1114425</xdr:colOff>
                    <xdr:row>29</xdr:row>
                    <xdr:rowOff>142875</xdr:rowOff>
                  </from>
                  <to>
                    <xdr:col>3</xdr:col>
                    <xdr:colOff>123825</xdr:colOff>
                    <xdr:row>30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72F31-C5AC-41D5-9B8C-99E44300C37B}">
  <sheetPr codeName="Sheet1"/>
  <dimension ref="A1:D13"/>
  <sheetViews>
    <sheetView workbookViewId="0">
      <selection activeCell="D1" sqref="D1"/>
    </sheetView>
  </sheetViews>
  <sheetFormatPr defaultRowHeight="15" x14ac:dyDescent="0.25"/>
  <cols>
    <col min="1" max="1" width="36.85546875" customWidth="1"/>
    <col min="4" max="4" width="9.7109375" bestFit="1" customWidth="1"/>
  </cols>
  <sheetData>
    <row r="1" spans="1:4" x14ac:dyDescent="0.25">
      <c r="A1" t="s">
        <v>5</v>
      </c>
      <c r="D1" s="1">
        <f ca="1">TODAY()</f>
        <v>46170</v>
      </c>
    </row>
    <row r="2" spans="1:4" x14ac:dyDescent="0.25">
      <c r="A2" t="s">
        <v>6</v>
      </c>
      <c r="B2">
        <f ca="1">MONTH(TODAY())</f>
        <v>5</v>
      </c>
      <c r="C2">
        <v>1</v>
      </c>
      <c r="D2" s="2">
        <f ca="1">YEAR($D$1)</f>
        <v>2026</v>
      </c>
    </row>
    <row r="3" spans="1:4" x14ac:dyDescent="0.25">
      <c r="A3" t="s">
        <v>7</v>
      </c>
      <c r="C3">
        <v>2</v>
      </c>
      <c r="D3" s="2">
        <f t="shared" ref="D3:D4" ca="1" si="0">YEAR($D$1)</f>
        <v>2026</v>
      </c>
    </row>
    <row r="4" spans="1:4" x14ac:dyDescent="0.25">
      <c r="A4" t="s">
        <v>8</v>
      </c>
      <c r="C4">
        <v>3</v>
      </c>
      <c r="D4" s="2">
        <f t="shared" ca="1" si="0"/>
        <v>2026</v>
      </c>
    </row>
    <row r="5" spans="1:4" x14ac:dyDescent="0.25">
      <c r="C5">
        <v>4</v>
      </c>
      <c r="D5" s="2">
        <f ca="1">YEAR($D$1)+1</f>
        <v>2027</v>
      </c>
    </row>
    <row r="6" spans="1:4" x14ac:dyDescent="0.25">
      <c r="C6">
        <v>5</v>
      </c>
      <c r="D6" s="2">
        <f t="shared" ref="D6:D13" ca="1" si="1">YEAR($D$1)+1</f>
        <v>2027</v>
      </c>
    </row>
    <row r="7" spans="1:4" x14ac:dyDescent="0.25">
      <c r="C7">
        <v>6</v>
      </c>
      <c r="D7" s="2">
        <f t="shared" ca="1" si="1"/>
        <v>2027</v>
      </c>
    </row>
    <row r="8" spans="1:4" x14ac:dyDescent="0.25">
      <c r="C8">
        <v>7</v>
      </c>
      <c r="D8" s="2">
        <f t="shared" ca="1" si="1"/>
        <v>2027</v>
      </c>
    </row>
    <row r="9" spans="1:4" x14ac:dyDescent="0.25">
      <c r="C9">
        <v>8</v>
      </c>
      <c r="D9" s="2">
        <f t="shared" ca="1" si="1"/>
        <v>2027</v>
      </c>
    </row>
    <row r="10" spans="1:4" x14ac:dyDescent="0.25">
      <c r="C10">
        <v>9</v>
      </c>
      <c r="D10" s="2">
        <f t="shared" ca="1" si="1"/>
        <v>2027</v>
      </c>
    </row>
    <row r="11" spans="1:4" x14ac:dyDescent="0.25">
      <c r="C11">
        <v>10</v>
      </c>
      <c r="D11" s="2">
        <f t="shared" ca="1" si="1"/>
        <v>2027</v>
      </c>
    </row>
    <row r="12" spans="1:4" x14ac:dyDescent="0.25">
      <c r="C12">
        <v>11</v>
      </c>
      <c r="D12" s="2">
        <f t="shared" ca="1" si="1"/>
        <v>2027</v>
      </c>
    </row>
    <row r="13" spans="1:4" x14ac:dyDescent="0.25">
      <c r="C13">
        <v>12</v>
      </c>
      <c r="D13" s="2">
        <f t="shared" ca="1" si="1"/>
        <v>2027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E11B9217455B40B8FBB9893A94134E" ma:contentTypeVersion="16" ma:contentTypeDescription="Create a new document." ma:contentTypeScope="" ma:versionID="2f1d1a060a580ae3148d86f0bc18eb70">
  <xsd:schema xmlns:xsd="http://www.w3.org/2001/XMLSchema" xmlns:xs="http://www.w3.org/2001/XMLSchema" xmlns:p="http://schemas.microsoft.com/office/2006/metadata/properties" xmlns:ns2="73d57025-ee5d-49b6-a60b-7d33184acc89" xmlns:ns3="87488a3f-9ace-46de-933a-7899c85ffeab" xmlns:ns4="f69ac7c7-1a2e-46bd-a988-685139f8f258" targetNamespace="http://schemas.microsoft.com/office/2006/metadata/properties" ma:root="true" ma:fieldsID="578f3762de9cd8cadc1575cd7e15a5ac" ns2:_="" ns3:_="" ns4:_="">
    <xsd:import namespace="73d57025-ee5d-49b6-a60b-7d33184acc89"/>
    <xsd:import namespace="87488a3f-9ace-46de-933a-7899c85ffeab"/>
    <xsd:import namespace="f69ac7c7-1a2e-46bd-a988-685139f8f2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d57025-ee5d-49b6-a60b-7d33184acc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5db50a19-44cd-47bf-aae0-69db42930d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488a3f-9ace-46de-933a-7899c85ffea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ac7c7-1a2e-46bd-a988-685139f8f25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40084994-d578-4a83-9393-9cd401194372}" ma:internalName="TaxCatchAll" ma:showField="CatchAllData" ma:web="87488a3f-9ace-46de-933a-7899c85ffe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3d57025-ee5d-49b6-a60b-7d33184acc89">
      <Terms xmlns="http://schemas.microsoft.com/office/infopath/2007/PartnerControls"/>
    </lcf76f155ced4ddcb4097134ff3c332f>
    <TaxCatchAll xmlns="f69ac7c7-1a2e-46bd-a988-685139f8f258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5339682-6AEF-4005-A3D0-FEC655F1F8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d57025-ee5d-49b6-a60b-7d33184acc89"/>
    <ds:schemaRef ds:uri="87488a3f-9ace-46de-933a-7899c85ffeab"/>
    <ds:schemaRef ds:uri="f69ac7c7-1a2e-46bd-a988-685139f8f2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B556D5F-8E8A-44FE-82C2-103F74CD4DB2}">
  <ds:schemaRefs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73d57025-ee5d-49b6-a60b-7d33184acc89"/>
    <ds:schemaRef ds:uri="http://purl.org/dc/terms/"/>
    <ds:schemaRef ds:uri="http://schemas.microsoft.com/office/2006/metadata/properties"/>
    <ds:schemaRef ds:uri="87488a3f-9ace-46de-933a-7899c85ffeab"/>
    <ds:schemaRef ds:uri="f69ac7c7-1a2e-46bd-a988-685139f8f258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25A558F6-D3D2-4889-8B44-0EC3578A42C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M&amp;O Override Calculator</vt:lpstr>
      <vt:lpstr>Weighted ADM Calculator</vt:lpstr>
      <vt:lpstr>Sheet1</vt:lpstr>
      <vt:lpstr>PhaseDown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Ramsay, Kristen</dc:creator>
  <cp:keywords/>
  <dc:description/>
  <cp:lastModifiedBy>Young, Ryan</cp:lastModifiedBy>
  <cp:revision/>
  <dcterms:created xsi:type="dcterms:W3CDTF">2022-04-05T19:44:05Z</dcterms:created>
  <dcterms:modified xsi:type="dcterms:W3CDTF">2026-05-28T23:23:47Z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0x01010011E11B9217455B40B8FBB9893A94134E</vt:lpwstr>
  </property>
  <property fmtid="{D5CDD505-2E9C-101B-9397-08002B2CF9AE}" pid="3" name="Order">
    <vt:r8>100</vt:r8>
  </property>
  <property fmtid="{D5CDD505-2E9C-101B-9397-08002B2CF9AE}" pid="4" name="MediaServiceImageTags">
    <vt:lpwstr/>
  </property>
</Properties>
</file>